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65" windowWidth="14805" windowHeight="7050" firstSheet="1" activeTab="6"/>
  </bookViews>
  <sheets>
    <sheet name="ÜNİVERSİTE GENEL" sheetId="1" state="hidden" r:id="rId1"/>
    <sheet name="BAP" sheetId="2" r:id="rId2"/>
    <sheet name="YAPI İŞLERİ DAİRE BAŞ." sheetId="3" r:id="rId3"/>
    <sheet name="İMİD" sheetId="4" r:id="rId4"/>
    <sheet name="İMİD-2016 YILI TAŞIT LİSTESİ" sheetId="7" r:id="rId5"/>
    <sheet name="SKS" sheetId="5" r:id="rId6"/>
    <sheet name="KÜTÜPHANE" sheetId="6" r:id="rId7"/>
  </sheets>
  <definedNames>
    <definedName name="_xlnm.Print_Area" localSheetId="3">İMİD!$A$1:$K$504</definedName>
  </definedNames>
  <calcPr calcId="145621"/>
</workbook>
</file>

<file path=xl/calcChain.xml><?xml version="1.0" encoding="utf-8"?>
<calcChain xmlns="http://schemas.openxmlformats.org/spreadsheetml/2006/main">
  <c r="K124" i="2" l="1"/>
  <c r="K114" i="2"/>
  <c r="G207" i="2" l="1"/>
  <c r="K222" i="2" l="1"/>
  <c r="G95" i="6" l="1"/>
  <c r="L76" i="7"/>
  <c r="K76" i="7"/>
  <c r="J76" i="7"/>
  <c r="I76" i="7"/>
  <c r="H76" i="7"/>
  <c r="L75" i="7"/>
  <c r="L73" i="7"/>
  <c r="K67" i="7"/>
  <c r="J67" i="7"/>
  <c r="I67" i="7"/>
  <c r="H67" i="7"/>
  <c r="L66" i="7"/>
  <c r="L65" i="7"/>
  <c r="L64" i="7"/>
  <c r="L63" i="7"/>
  <c r="L62" i="7"/>
  <c r="L67" i="7" s="1"/>
  <c r="L61" i="7"/>
  <c r="K59" i="7"/>
  <c r="J59" i="7"/>
  <c r="I59" i="7"/>
  <c r="H59" i="7"/>
  <c r="L58" i="7"/>
  <c r="L59" i="7" s="1"/>
  <c r="L56" i="7"/>
  <c r="K56" i="7"/>
  <c r="J56" i="7"/>
  <c r="I56" i="7"/>
  <c r="H56" i="7"/>
  <c r="L55" i="7"/>
  <c r="L54" i="7"/>
  <c r="L52" i="7"/>
  <c r="K50" i="7"/>
  <c r="J50" i="7"/>
  <c r="I50" i="7"/>
  <c r="H50" i="7"/>
  <c r="L49" i="7"/>
  <c r="L48" i="7"/>
  <c r="L47" i="7"/>
  <c r="L46" i="7"/>
  <c r="L50" i="7" s="1"/>
  <c r="K42" i="7"/>
  <c r="J42" i="7"/>
  <c r="I42" i="7"/>
  <c r="H42" i="7"/>
  <c r="L41" i="7"/>
  <c r="L40" i="7"/>
  <c r="L39" i="7"/>
  <c r="L38" i="7"/>
  <c r="L37" i="7"/>
  <c r="L36" i="7"/>
  <c r="L42" i="7" s="1"/>
  <c r="K30" i="7"/>
  <c r="K92" i="7" s="1"/>
  <c r="J30" i="7"/>
  <c r="J92" i="7" s="1"/>
  <c r="I30" i="7"/>
  <c r="I92" i="7" s="1"/>
  <c r="H30" i="7"/>
  <c r="H92" i="7" s="1"/>
  <c r="L28" i="7"/>
  <c r="L27" i="7"/>
  <c r="L26" i="7"/>
  <c r="L25" i="7"/>
  <c r="L24" i="7"/>
  <c r="L23" i="7"/>
  <c r="L22" i="7"/>
  <c r="L21" i="7"/>
  <c r="L20" i="7"/>
  <c r="L19" i="7"/>
  <c r="L18" i="7"/>
  <c r="L17" i="7"/>
  <c r="L16" i="7"/>
  <c r="L15" i="7"/>
  <c r="L14" i="7"/>
  <c r="L13" i="7"/>
  <c r="L30" i="7" s="1"/>
  <c r="L92" i="7" l="1"/>
  <c r="G279" i="3" l="1"/>
  <c r="G418" i="3"/>
  <c r="C70" i="3" l="1"/>
  <c r="G110" i="2" l="1"/>
  <c r="G431" i="4" l="1"/>
  <c r="J572" i="3"/>
  <c r="K289" i="3"/>
  <c r="K264" i="5" l="1"/>
  <c r="I264" i="5"/>
  <c r="H264" i="5"/>
  <c r="F264" i="5"/>
  <c r="G186" i="4"/>
  <c r="G189" i="4"/>
  <c r="G183" i="4"/>
  <c r="K184" i="4"/>
  <c r="K185" i="4"/>
  <c r="G108" i="2" l="1"/>
  <c r="J504" i="4" l="1"/>
  <c r="H504" i="4"/>
  <c r="K259" i="6" l="1"/>
  <c r="I259" i="6"/>
  <c r="H259" i="6"/>
  <c r="F259" i="6"/>
  <c r="H121" i="4"/>
  <c r="K121" i="4"/>
  <c r="I418" i="3" l="1"/>
  <c r="K161" i="6" l="1"/>
  <c r="K152" i="6"/>
  <c r="K151" i="6"/>
  <c r="K156" i="6" s="1"/>
  <c r="K160" i="6" s="1"/>
  <c r="J151" i="6"/>
  <c r="J156" i="6" s="1"/>
  <c r="J160" i="6" s="1"/>
  <c r="K150" i="6"/>
  <c r="J150" i="6"/>
  <c r="J155" i="6" s="1"/>
  <c r="J159" i="6" s="1"/>
  <c r="I150" i="6"/>
  <c r="H150" i="6"/>
  <c r="G150" i="6"/>
  <c r="F150" i="6"/>
  <c r="E150" i="6"/>
  <c r="K164" i="5"/>
  <c r="K155" i="5"/>
  <c r="K154" i="5"/>
  <c r="K159" i="5" s="1"/>
  <c r="K163" i="5" s="1"/>
  <c r="J154" i="5"/>
  <c r="J159" i="5" s="1"/>
  <c r="J163" i="5" s="1"/>
  <c r="K153" i="5"/>
  <c r="J153" i="5"/>
  <c r="J158" i="5" s="1"/>
  <c r="J162" i="5" s="1"/>
  <c r="I153" i="5"/>
  <c r="H153" i="5"/>
  <c r="G153" i="5"/>
  <c r="F153" i="5"/>
  <c r="E153" i="5"/>
  <c r="K162" i="6" l="1"/>
  <c r="K165" i="5"/>
  <c r="K155" i="6"/>
  <c r="K158" i="5"/>
  <c r="K163" i="6" l="1"/>
  <c r="K159" i="6"/>
  <c r="K166" i="5"/>
  <c r="K162" i="5"/>
  <c r="K111" i="2" l="1"/>
  <c r="K112" i="2"/>
  <c r="K113" i="2"/>
  <c r="K110" i="2"/>
  <c r="G112" i="2"/>
  <c r="I108" i="2"/>
  <c r="K109" i="2"/>
  <c r="K108" i="2"/>
  <c r="K117" i="2"/>
  <c r="K414" i="4" l="1"/>
  <c r="I414" i="4"/>
  <c r="H414" i="4"/>
  <c r="F414" i="4"/>
  <c r="K187" i="4"/>
  <c r="K186" i="4"/>
  <c r="K283" i="4" l="1"/>
  <c r="J208" i="4"/>
  <c r="K418" i="3" l="1"/>
  <c r="K120" i="2" l="1"/>
  <c r="J265" i="2" l="1"/>
  <c r="G101" i="5" l="1"/>
  <c r="K101" i="5"/>
  <c r="K247" i="4" l="1"/>
  <c r="K673" i="1" l="1"/>
  <c r="G673" i="1"/>
  <c r="G376" i="1"/>
  <c r="F187" i="6"/>
  <c r="J120" i="6"/>
  <c r="J119" i="6"/>
  <c r="J118" i="6"/>
  <c r="K112" i="6"/>
  <c r="J112" i="6"/>
  <c r="K111" i="6"/>
  <c r="J111" i="6"/>
  <c r="K108" i="6"/>
  <c r="J108" i="6"/>
  <c r="K107" i="6"/>
  <c r="J107" i="6"/>
  <c r="K103" i="6"/>
  <c r="J103" i="6"/>
  <c r="K102" i="6"/>
  <c r="J102" i="6"/>
  <c r="K101" i="6"/>
  <c r="J101" i="6"/>
  <c r="I101" i="6"/>
  <c r="H101" i="6"/>
  <c r="G101" i="6"/>
  <c r="F101" i="6"/>
  <c r="E101" i="6"/>
  <c r="K100" i="6"/>
  <c r="J100" i="6"/>
  <c r="K99" i="6"/>
  <c r="J99" i="6"/>
  <c r="K98" i="6"/>
  <c r="J98" i="6"/>
  <c r="I98" i="6"/>
  <c r="H98" i="6"/>
  <c r="G98" i="6"/>
  <c r="F98" i="6"/>
  <c r="E98" i="6"/>
  <c r="K97" i="6"/>
  <c r="J97" i="6"/>
  <c r="K96" i="6"/>
  <c r="J96" i="6"/>
  <c r="J105" i="6" s="1"/>
  <c r="J110" i="6" s="1"/>
  <c r="J114" i="6" s="1"/>
  <c r="K95" i="6"/>
  <c r="J95" i="6"/>
  <c r="J104" i="6" s="1"/>
  <c r="J109" i="6" s="1"/>
  <c r="J113" i="6" s="1"/>
  <c r="I95" i="6"/>
  <c r="I104" i="6" s="1"/>
  <c r="H95" i="6"/>
  <c r="F95" i="6"/>
  <c r="F104" i="6" s="1"/>
  <c r="E95" i="6"/>
  <c r="E104" i="6" s="1"/>
  <c r="C70" i="6"/>
  <c r="J255" i="5"/>
  <c r="H255" i="5"/>
  <c r="F192" i="5"/>
  <c r="J123" i="5"/>
  <c r="J122" i="5"/>
  <c r="J121" i="5"/>
  <c r="K115" i="5"/>
  <c r="J115" i="5"/>
  <c r="K114" i="5"/>
  <c r="J114" i="5"/>
  <c r="K111" i="5"/>
  <c r="J111" i="5"/>
  <c r="K110" i="5"/>
  <c r="J110" i="5"/>
  <c r="K106" i="5"/>
  <c r="J106" i="5"/>
  <c r="K105" i="5"/>
  <c r="J105" i="5"/>
  <c r="K104" i="5"/>
  <c r="J104" i="5"/>
  <c r="I104" i="5"/>
  <c r="H104" i="5"/>
  <c r="G104" i="5"/>
  <c r="F104" i="5"/>
  <c r="E104" i="5"/>
  <c r="K103" i="5"/>
  <c r="J103" i="5"/>
  <c r="K102" i="5"/>
  <c r="J102" i="5"/>
  <c r="J101" i="5"/>
  <c r="I101" i="5"/>
  <c r="H101" i="5"/>
  <c r="F101" i="5"/>
  <c r="E101" i="5"/>
  <c r="K100" i="5"/>
  <c r="J100" i="5"/>
  <c r="K99" i="5"/>
  <c r="J99" i="5"/>
  <c r="K98" i="5"/>
  <c r="K107" i="5" s="1"/>
  <c r="J98" i="5"/>
  <c r="I98" i="5"/>
  <c r="H98" i="5"/>
  <c r="G98" i="5"/>
  <c r="F98" i="5"/>
  <c r="E98" i="5"/>
  <c r="C70" i="5"/>
  <c r="F470" i="4"/>
  <c r="K442" i="4"/>
  <c r="K433" i="4"/>
  <c r="K432" i="4"/>
  <c r="K437" i="4" s="1"/>
  <c r="K441" i="4" s="1"/>
  <c r="J432" i="4"/>
  <c r="J437" i="4" s="1"/>
  <c r="J441" i="4" s="1"/>
  <c r="K431" i="4"/>
  <c r="J431" i="4"/>
  <c r="J436" i="4" s="1"/>
  <c r="J440" i="4" s="1"/>
  <c r="I431" i="4"/>
  <c r="H431" i="4"/>
  <c r="F431" i="4"/>
  <c r="E431" i="4"/>
  <c r="J405" i="4"/>
  <c r="H405" i="4"/>
  <c r="F321" i="4"/>
  <c r="K294" i="4"/>
  <c r="K285" i="4"/>
  <c r="K284" i="4"/>
  <c r="K289" i="4" s="1"/>
  <c r="K293" i="4" s="1"/>
  <c r="J284" i="4"/>
  <c r="J289" i="4" s="1"/>
  <c r="J293" i="4" s="1"/>
  <c r="J283" i="4"/>
  <c r="J288" i="4" s="1"/>
  <c r="J292" i="4" s="1"/>
  <c r="I283" i="4"/>
  <c r="H283" i="4"/>
  <c r="G283" i="4"/>
  <c r="F283" i="4"/>
  <c r="E283" i="4"/>
  <c r="J254" i="4"/>
  <c r="K248" i="4"/>
  <c r="J248" i="4"/>
  <c r="J247" i="4"/>
  <c r="K244" i="4"/>
  <c r="J244" i="4"/>
  <c r="K243" i="4"/>
  <c r="J243" i="4"/>
  <c r="K239" i="4"/>
  <c r="J239" i="4"/>
  <c r="K238" i="4"/>
  <c r="J238" i="4"/>
  <c r="K237" i="4"/>
  <c r="J237" i="4"/>
  <c r="I237" i="4"/>
  <c r="H237" i="4"/>
  <c r="G237" i="4"/>
  <c r="F237" i="4"/>
  <c r="E237" i="4"/>
  <c r="K236" i="4"/>
  <c r="J236" i="4"/>
  <c r="K235" i="4"/>
  <c r="J235" i="4"/>
  <c r="K234" i="4"/>
  <c r="J234" i="4"/>
  <c r="I234" i="4"/>
  <c r="H234" i="4"/>
  <c r="G234" i="4"/>
  <c r="F234" i="4"/>
  <c r="E234" i="4"/>
  <c r="K233" i="4"/>
  <c r="J233" i="4"/>
  <c r="K232" i="4"/>
  <c r="J232" i="4"/>
  <c r="K231" i="4"/>
  <c r="J231" i="4"/>
  <c r="I231" i="4"/>
  <c r="H231" i="4"/>
  <c r="G231" i="4"/>
  <c r="F231" i="4"/>
  <c r="E231" i="4"/>
  <c r="J207" i="4"/>
  <c r="J206" i="4"/>
  <c r="K200" i="4"/>
  <c r="J200" i="4"/>
  <c r="K199" i="4"/>
  <c r="J199" i="4"/>
  <c r="K196" i="4"/>
  <c r="J196" i="4"/>
  <c r="K195" i="4"/>
  <c r="J195" i="4"/>
  <c r="K191" i="4"/>
  <c r="J191" i="4"/>
  <c r="K190" i="4"/>
  <c r="J190" i="4"/>
  <c r="K189" i="4"/>
  <c r="J189" i="4"/>
  <c r="I189" i="4"/>
  <c r="H189" i="4"/>
  <c r="F189" i="4"/>
  <c r="E189" i="4"/>
  <c r="K188" i="4"/>
  <c r="J188" i="4"/>
  <c r="J187" i="4"/>
  <c r="J186" i="4"/>
  <c r="I186" i="4"/>
  <c r="H186" i="4"/>
  <c r="F186" i="4"/>
  <c r="E186" i="4"/>
  <c r="J185" i="4"/>
  <c r="J184" i="4"/>
  <c r="K183" i="4"/>
  <c r="J183" i="4"/>
  <c r="I183" i="4"/>
  <c r="H183" i="4"/>
  <c r="F183" i="4"/>
  <c r="E183" i="4"/>
  <c r="K163" i="4"/>
  <c r="J163" i="4"/>
  <c r="I163" i="4"/>
  <c r="H163" i="4"/>
  <c r="K152" i="4"/>
  <c r="J152" i="4"/>
  <c r="I152" i="4"/>
  <c r="H152" i="4"/>
  <c r="K150" i="4"/>
  <c r="J150" i="4"/>
  <c r="I150" i="4"/>
  <c r="H150" i="4"/>
  <c r="K143" i="4"/>
  <c r="J143" i="4"/>
  <c r="I143" i="4"/>
  <c r="H143" i="4"/>
  <c r="K140" i="4"/>
  <c r="J140" i="4"/>
  <c r="I140" i="4"/>
  <c r="H140" i="4"/>
  <c r="K136" i="4"/>
  <c r="J136" i="4"/>
  <c r="I136" i="4"/>
  <c r="H136" i="4"/>
  <c r="K129" i="4"/>
  <c r="K154" i="4" s="1"/>
  <c r="J129" i="4"/>
  <c r="I129" i="4"/>
  <c r="H129" i="4"/>
  <c r="H154" i="4" s="1"/>
  <c r="J121" i="4"/>
  <c r="I121" i="4"/>
  <c r="I154" i="4" s="1"/>
  <c r="C70" i="4"/>
  <c r="F543" i="3"/>
  <c r="K526" i="3"/>
  <c r="K517" i="3"/>
  <c r="K521" i="3" s="1"/>
  <c r="K525" i="3" s="1"/>
  <c r="J517" i="3"/>
  <c r="J521" i="3" s="1"/>
  <c r="J525" i="3" s="1"/>
  <c r="K516" i="3"/>
  <c r="J516" i="3"/>
  <c r="J520" i="3" s="1"/>
  <c r="J524" i="3" s="1"/>
  <c r="I516" i="3"/>
  <c r="H516" i="3"/>
  <c r="G516" i="3"/>
  <c r="F516" i="3"/>
  <c r="E516" i="3"/>
  <c r="J478" i="3"/>
  <c r="F447" i="3"/>
  <c r="K428" i="3"/>
  <c r="K419" i="3"/>
  <c r="K423" i="3" s="1"/>
  <c r="K427" i="3" s="1"/>
  <c r="J419" i="3"/>
  <c r="J423" i="3" s="1"/>
  <c r="J427" i="3" s="1"/>
  <c r="J418" i="3"/>
  <c r="J422" i="3" s="1"/>
  <c r="J426" i="3" s="1"/>
  <c r="H418" i="3"/>
  <c r="F418" i="3"/>
  <c r="E418" i="3"/>
  <c r="J404" i="3"/>
  <c r="F380" i="3"/>
  <c r="K360" i="3"/>
  <c r="K351" i="3"/>
  <c r="K355" i="3" s="1"/>
  <c r="K359" i="3" s="1"/>
  <c r="J351" i="3"/>
  <c r="J355" i="3" s="1"/>
  <c r="J359" i="3" s="1"/>
  <c r="K350" i="3"/>
  <c r="J350" i="3"/>
  <c r="J354" i="3" s="1"/>
  <c r="J358" i="3" s="1"/>
  <c r="I350" i="3"/>
  <c r="H350" i="3"/>
  <c r="G350" i="3"/>
  <c r="F350" i="3"/>
  <c r="E350" i="3"/>
  <c r="J333" i="3"/>
  <c r="F313" i="3"/>
  <c r="K280" i="3"/>
  <c r="K284" i="3" s="1"/>
  <c r="K288" i="3" s="1"/>
  <c r="J280" i="3"/>
  <c r="J284" i="3" s="1"/>
  <c r="J288" i="3" s="1"/>
  <c r="K279" i="3"/>
  <c r="J279" i="3"/>
  <c r="J283" i="3" s="1"/>
  <c r="J287" i="3" s="1"/>
  <c r="I279" i="3"/>
  <c r="H279" i="3"/>
  <c r="F279" i="3"/>
  <c r="E279" i="3"/>
  <c r="J263" i="3"/>
  <c r="F245" i="3"/>
  <c r="K224" i="3"/>
  <c r="K215" i="3"/>
  <c r="K219" i="3" s="1"/>
  <c r="K223" i="3" s="1"/>
  <c r="J215" i="3"/>
  <c r="J219" i="3" s="1"/>
  <c r="J223" i="3" s="1"/>
  <c r="K214" i="3"/>
  <c r="K218" i="3" s="1"/>
  <c r="K222" i="3" s="1"/>
  <c r="J214" i="3"/>
  <c r="J218" i="3" s="1"/>
  <c r="J222" i="3" s="1"/>
  <c r="I214" i="3"/>
  <c r="H214" i="3"/>
  <c r="G214" i="3"/>
  <c r="F214" i="3"/>
  <c r="E214" i="3"/>
  <c r="K168" i="3"/>
  <c r="J168" i="3"/>
  <c r="K167" i="3"/>
  <c r="J167" i="3"/>
  <c r="K164" i="3"/>
  <c r="J164" i="3"/>
  <c r="K163" i="3"/>
  <c r="J163" i="3"/>
  <c r="K160" i="3"/>
  <c r="J160" i="3"/>
  <c r="K159" i="3"/>
  <c r="J159" i="3"/>
  <c r="I159" i="3"/>
  <c r="H159" i="3"/>
  <c r="G159" i="3"/>
  <c r="F159" i="3"/>
  <c r="E159" i="3"/>
  <c r="K158" i="3"/>
  <c r="J158" i="3"/>
  <c r="K157" i="3"/>
  <c r="J157" i="3"/>
  <c r="I157" i="3"/>
  <c r="H157" i="3"/>
  <c r="G157" i="3"/>
  <c r="F157" i="3"/>
  <c r="E157" i="3"/>
  <c r="K156" i="3"/>
  <c r="J156" i="3"/>
  <c r="K155" i="3"/>
  <c r="J155" i="3"/>
  <c r="I155" i="3"/>
  <c r="H155" i="3"/>
  <c r="G155" i="3"/>
  <c r="F155" i="3"/>
  <c r="E155" i="3"/>
  <c r="K121" i="3"/>
  <c r="J121" i="3"/>
  <c r="K120" i="3"/>
  <c r="J120" i="3"/>
  <c r="K117" i="3"/>
  <c r="J117" i="3"/>
  <c r="K116" i="3"/>
  <c r="J116" i="3"/>
  <c r="K113" i="3"/>
  <c r="J113" i="3"/>
  <c r="K112" i="3"/>
  <c r="J112" i="3"/>
  <c r="I112" i="3"/>
  <c r="H112" i="3"/>
  <c r="G112" i="3"/>
  <c r="F112" i="3"/>
  <c r="E112" i="3"/>
  <c r="K111" i="3"/>
  <c r="J111" i="3"/>
  <c r="K110" i="3"/>
  <c r="J110" i="3"/>
  <c r="I110" i="3"/>
  <c r="H110" i="3"/>
  <c r="G110" i="3"/>
  <c r="F110" i="3"/>
  <c r="E110" i="3"/>
  <c r="K109" i="3"/>
  <c r="J109" i="3"/>
  <c r="K108" i="3"/>
  <c r="J108" i="3"/>
  <c r="I108" i="3"/>
  <c r="H108" i="3"/>
  <c r="G108" i="3"/>
  <c r="F108" i="3"/>
  <c r="E108" i="3"/>
  <c r="J90" i="3"/>
  <c r="I90" i="3"/>
  <c r="H90" i="3"/>
  <c r="G90" i="3"/>
  <c r="F90" i="3"/>
  <c r="E90" i="3"/>
  <c r="D90" i="3"/>
  <c r="C90" i="3"/>
  <c r="B90" i="3"/>
  <c r="K89" i="3"/>
  <c r="K88" i="3"/>
  <c r="K87" i="3"/>
  <c r="K86" i="3"/>
  <c r="K85" i="3"/>
  <c r="K84" i="3"/>
  <c r="K83" i="3"/>
  <c r="F242" i="2"/>
  <c r="K212" i="2"/>
  <c r="K216" i="2" s="1"/>
  <c r="K220" i="2" s="1"/>
  <c r="J212" i="2"/>
  <c r="J216" i="2" s="1"/>
  <c r="J220" i="2" s="1"/>
  <c r="J211" i="2"/>
  <c r="J215" i="2" s="1"/>
  <c r="J219" i="2" s="1"/>
  <c r="I211" i="2"/>
  <c r="H211" i="2"/>
  <c r="G211" i="2"/>
  <c r="F211" i="2"/>
  <c r="E211" i="2"/>
  <c r="F194" i="2"/>
  <c r="K176" i="2"/>
  <c r="K167" i="2"/>
  <c r="K171" i="2" s="1"/>
  <c r="K175" i="2" s="1"/>
  <c r="J167" i="2"/>
  <c r="J171" i="2" s="1"/>
  <c r="J175" i="2" s="1"/>
  <c r="K166" i="2"/>
  <c r="J166" i="2"/>
  <c r="J170" i="2" s="1"/>
  <c r="J174" i="2" s="1"/>
  <c r="I166" i="2"/>
  <c r="H166" i="2"/>
  <c r="G166" i="2"/>
  <c r="F166" i="2"/>
  <c r="E166" i="2"/>
  <c r="K121" i="2"/>
  <c r="J121" i="2"/>
  <c r="J120" i="2"/>
  <c r="J117" i="2"/>
  <c r="K116" i="2"/>
  <c r="J116" i="2"/>
  <c r="J113" i="2"/>
  <c r="J112" i="2"/>
  <c r="I112" i="2"/>
  <c r="H112" i="2"/>
  <c r="F112" i="2"/>
  <c r="E112" i="2"/>
  <c r="J111" i="2"/>
  <c r="K118" i="2"/>
  <c r="K122" i="2" s="1"/>
  <c r="J110" i="2"/>
  <c r="I110" i="2"/>
  <c r="H110" i="2"/>
  <c r="G114" i="2"/>
  <c r="F110" i="2"/>
  <c r="E110" i="2"/>
  <c r="J109" i="2"/>
  <c r="J108" i="2"/>
  <c r="H108" i="2"/>
  <c r="F108" i="2"/>
  <c r="E108" i="2"/>
  <c r="C69" i="2"/>
  <c r="J1463" i="1"/>
  <c r="F1448" i="1"/>
  <c r="K1428" i="1"/>
  <c r="K1419" i="1"/>
  <c r="K1423" i="1" s="1"/>
  <c r="K1427" i="1" s="1"/>
  <c r="J1419" i="1"/>
  <c r="J1423" i="1" s="1"/>
  <c r="J1427" i="1" s="1"/>
  <c r="K1418" i="1"/>
  <c r="J1418" i="1"/>
  <c r="J1422" i="1" s="1"/>
  <c r="J1426" i="1" s="1"/>
  <c r="I1418" i="1"/>
  <c r="I540" i="1" s="1"/>
  <c r="H1418" i="1"/>
  <c r="G1418" i="1"/>
  <c r="G540" i="1" s="1"/>
  <c r="F1418" i="1"/>
  <c r="E1418" i="1"/>
  <c r="E540" i="1" s="1"/>
  <c r="J1395" i="1"/>
  <c r="H1395" i="1"/>
  <c r="F1373" i="1"/>
  <c r="K1351" i="1"/>
  <c r="K1342" i="1"/>
  <c r="K1346" i="1" s="1"/>
  <c r="J1342" i="1"/>
  <c r="J1346" i="1" s="1"/>
  <c r="K1341" i="1"/>
  <c r="J1341" i="1"/>
  <c r="J1345" i="1" s="1"/>
  <c r="I1341" i="1"/>
  <c r="H1341" i="1"/>
  <c r="G1341" i="1"/>
  <c r="F1341" i="1"/>
  <c r="E1341" i="1"/>
  <c r="K1320" i="1"/>
  <c r="I1320" i="1"/>
  <c r="H1320" i="1"/>
  <c r="F1320" i="1"/>
  <c r="J1196" i="1"/>
  <c r="J1202" i="1" s="1"/>
  <c r="J1259" i="1" s="1"/>
  <c r="J1265" i="1" s="1"/>
  <c r="J1312" i="1" s="1"/>
  <c r="F1125" i="1"/>
  <c r="K1095" i="1"/>
  <c r="K1086" i="1"/>
  <c r="K1085" i="1"/>
  <c r="K1090" i="1" s="1"/>
  <c r="K1094" i="1" s="1"/>
  <c r="J1085" i="1"/>
  <c r="J1090" i="1" s="1"/>
  <c r="J1094" i="1" s="1"/>
  <c r="K1084" i="1"/>
  <c r="J1084" i="1"/>
  <c r="J1089" i="1" s="1"/>
  <c r="J1093" i="1" s="1"/>
  <c r="I1084" i="1"/>
  <c r="H1084" i="1"/>
  <c r="G1084" i="1"/>
  <c r="F1084" i="1"/>
  <c r="E1084" i="1"/>
  <c r="J1069" i="1"/>
  <c r="F1038" i="1"/>
  <c r="K1022" i="1"/>
  <c r="K1013" i="1"/>
  <c r="K1017" i="1" s="1"/>
  <c r="K1021" i="1" s="1"/>
  <c r="J1013" i="1"/>
  <c r="J1017" i="1" s="1"/>
  <c r="J1021" i="1" s="1"/>
  <c r="K1012" i="1"/>
  <c r="J1012" i="1"/>
  <c r="J1016" i="1" s="1"/>
  <c r="J1020" i="1" s="1"/>
  <c r="I1012" i="1"/>
  <c r="H1012" i="1"/>
  <c r="G1012" i="1"/>
  <c r="F1012" i="1"/>
  <c r="E1012" i="1"/>
  <c r="J1000" i="1"/>
  <c r="F982" i="1"/>
  <c r="K965" i="1"/>
  <c r="K956" i="1"/>
  <c r="K960" i="1" s="1"/>
  <c r="K964" i="1" s="1"/>
  <c r="J956" i="1"/>
  <c r="J960" i="1" s="1"/>
  <c r="J964" i="1" s="1"/>
  <c r="K955" i="1"/>
  <c r="J955" i="1"/>
  <c r="J959" i="1" s="1"/>
  <c r="J963" i="1" s="1"/>
  <c r="I955" i="1"/>
  <c r="H955" i="1"/>
  <c r="G955" i="1"/>
  <c r="F955" i="1"/>
  <c r="E955" i="1"/>
  <c r="J935" i="1"/>
  <c r="F921" i="1"/>
  <c r="K902" i="1"/>
  <c r="K893" i="1"/>
  <c r="K897" i="1" s="1"/>
  <c r="K901" i="1" s="1"/>
  <c r="J893" i="1"/>
  <c r="J897" i="1" s="1"/>
  <c r="J901" i="1" s="1"/>
  <c r="K892" i="1"/>
  <c r="J892" i="1"/>
  <c r="J896" i="1" s="1"/>
  <c r="J900" i="1" s="1"/>
  <c r="I892" i="1"/>
  <c r="H892" i="1"/>
  <c r="G892" i="1"/>
  <c r="F892" i="1"/>
  <c r="E892" i="1"/>
  <c r="J876" i="1"/>
  <c r="F855" i="1"/>
  <c r="K838" i="1"/>
  <c r="K829" i="1"/>
  <c r="K833" i="1" s="1"/>
  <c r="K837" i="1" s="1"/>
  <c r="J829" i="1"/>
  <c r="J833" i="1" s="1"/>
  <c r="J837" i="1" s="1"/>
  <c r="J828" i="1"/>
  <c r="J832" i="1" s="1"/>
  <c r="J836" i="1" s="1"/>
  <c r="I828" i="1"/>
  <c r="H828" i="1"/>
  <c r="G828" i="1"/>
  <c r="F828" i="1"/>
  <c r="E828" i="1"/>
  <c r="K824" i="1"/>
  <c r="K828" i="1" s="1"/>
  <c r="K832" i="1" s="1"/>
  <c r="F793" i="1"/>
  <c r="K774" i="1"/>
  <c r="K765" i="1"/>
  <c r="K769" i="1" s="1"/>
  <c r="K773" i="1" s="1"/>
  <c r="J765" i="1"/>
  <c r="J769" i="1" s="1"/>
  <c r="J773" i="1" s="1"/>
  <c r="K764" i="1"/>
  <c r="J764" i="1"/>
  <c r="J768" i="1" s="1"/>
  <c r="J772" i="1" s="1"/>
  <c r="I764" i="1"/>
  <c r="H764" i="1"/>
  <c r="G764" i="1"/>
  <c r="F764" i="1"/>
  <c r="E764" i="1"/>
  <c r="J742" i="1"/>
  <c r="H742" i="1"/>
  <c r="F711" i="1"/>
  <c r="K684" i="1"/>
  <c r="K675" i="1"/>
  <c r="K674" i="1"/>
  <c r="K679" i="1" s="1"/>
  <c r="K683" i="1" s="1"/>
  <c r="J674" i="1"/>
  <c r="J679" i="1" s="1"/>
  <c r="J683" i="1" s="1"/>
  <c r="J673" i="1"/>
  <c r="J678" i="1" s="1"/>
  <c r="J682" i="1" s="1"/>
  <c r="I673" i="1"/>
  <c r="H673" i="1"/>
  <c r="F673" i="1"/>
  <c r="E673" i="1"/>
  <c r="J599" i="1"/>
  <c r="J598" i="1"/>
  <c r="E598" i="1"/>
  <c r="K547" i="1"/>
  <c r="J547" i="1"/>
  <c r="K546" i="1"/>
  <c r="J546" i="1"/>
  <c r="K543" i="1"/>
  <c r="J543" i="1"/>
  <c r="K542" i="1"/>
  <c r="J542" i="1"/>
  <c r="H540" i="1"/>
  <c r="F540" i="1"/>
  <c r="K539" i="1"/>
  <c r="J539" i="1"/>
  <c r="K538" i="1"/>
  <c r="J538" i="1"/>
  <c r="I538" i="1"/>
  <c r="H538" i="1"/>
  <c r="G538" i="1"/>
  <c r="F538" i="1"/>
  <c r="E538" i="1"/>
  <c r="K537" i="1"/>
  <c r="J537" i="1"/>
  <c r="K536" i="1"/>
  <c r="J536" i="1"/>
  <c r="I536" i="1"/>
  <c r="H536" i="1"/>
  <c r="G536" i="1"/>
  <c r="F536" i="1"/>
  <c r="E536" i="1"/>
  <c r="K535" i="1"/>
  <c r="K606" i="1" s="1"/>
  <c r="J535" i="1"/>
  <c r="K534" i="1"/>
  <c r="K605" i="1" s="1"/>
  <c r="J534" i="1"/>
  <c r="J605" i="1" s="1"/>
  <c r="I534" i="1"/>
  <c r="I605" i="1" s="1"/>
  <c r="H534" i="1"/>
  <c r="H605" i="1" s="1"/>
  <c r="G534" i="1"/>
  <c r="G605" i="1" s="1"/>
  <c r="F534" i="1"/>
  <c r="F605" i="1" s="1"/>
  <c r="E534" i="1"/>
  <c r="E605" i="1" s="1"/>
  <c r="J497" i="1"/>
  <c r="J496" i="1"/>
  <c r="J495" i="1"/>
  <c r="J494" i="1"/>
  <c r="J493" i="1"/>
  <c r="K492" i="1"/>
  <c r="J492" i="1"/>
  <c r="K489" i="1"/>
  <c r="J489" i="1"/>
  <c r="K488" i="1"/>
  <c r="J488" i="1"/>
  <c r="K485" i="1"/>
  <c r="J485" i="1"/>
  <c r="J484" i="1"/>
  <c r="K481" i="1"/>
  <c r="J481" i="1"/>
  <c r="K480" i="1"/>
  <c r="J480" i="1"/>
  <c r="I480" i="1"/>
  <c r="H480" i="1"/>
  <c r="F480" i="1"/>
  <c r="E480" i="1"/>
  <c r="K479" i="1"/>
  <c r="J479" i="1"/>
  <c r="K478" i="1"/>
  <c r="J478" i="1"/>
  <c r="I478" i="1"/>
  <c r="H478" i="1"/>
  <c r="G478" i="1"/>
  <c r="F478" i="1"/>
  <c r="E478" i="1"/>
  <c r="K477" i="1"/>
  <c r="J477" i="1"/>
  <c r="J604" i="1" s="1"/>
  <c r="K476" i="1"/>
  <c r="K603" i="1" s="1"/>
  <c r="J476" i="1"/>
  <c r="J603" i="1" s="1"/>
  <c r="I476" i="1"/>
  <c r="I603" i="1" s="1"/>
  <c r="H476" i="1"/>
  <c r="H603" i="1" s="1"/>
  <c r="G476" i="1"/>
  <c r="G603" i="1" s="1"/>
  <c r="F476" i="1"/>
  <c r="F603" i="1" s="1"/>
  <c r="E476" i="1"/>
  <c r="K443" i="1"/>
  <c r="K444" i="1" s="1"/>
  <c r="K445" i="1" s="1"/>
  <c r="J443" i="1"/>
  <c r="J630" i="1" s="1"/>
  <c r="K437" i="1"/>
  <c r="J437" i="1"/>
  <c r="K436" i="1"/>
  <c r="J436" i="1"/>
  <c r="K433" i="1"/>
  <c r="J433" i="1"/>
  <c r="K432" i="1"/>
  <c r="J432" i="1"/>
  <c r="K428" i="1"/>
  <c r="K615" i="1" s="1"/>
  <c r="J428" i="1"/>
  <c r="J615" i="1" s="1"/>
  <c r="K427" i="1"/>
  <c r="J427" i="1"/>
  <c r="K426" i="1"/>
  <c r="J426" i="1"/>
  <c r="I426" i="1"/>
  <c r="H426" i="1"/>
  <c r="G426" i="1"/>
  <c r="F426" i="1"/>
  <c r="E426" i="1"/>
  <c r="K425" i="1"/>
  <c r="K612" i="1" s="1"/>
  <c r="J425" i="1"/>
  <c r="J612" i="1" s="1"/>
  <c r="K424" i="1"/>
  <c r="J424" i="1"/>
  <c r="J423" i="1"/>
  <c r="I423" i="1"/>
  <c r="H423" i="1"/>
  <c r="G423" i="1"/>
  <c r="F423" i="1"/>
  <c r="E423" i="1"/>
  <c r="K422" i="1"/>
  <c r="K602" i="1" s="1"/>
  <c r="K609" i="1" s="1"/>
  <c r="J422" i="1"/>
  <c r="J602" i="1" s="1"/>
  <c r="J609" i="1" s="1"/>
  <c r="K421" i="1"/>
  <c r="J421" i="1"/>
  <c r="K420" i="1"/>
  <c r="K600" i="1" s="1"/>
  <c r="J420" i="1"/>
  <c r="J600" i="1" s="1"/>
  <c r="I420" i="1"/>
  <c r="H420" i="1"/>
  <c r="G420" i="1"/>
  <c r="G600" i="1" s="1"/>
  <c r="F420" i="1"/>
  <c r="F600" i="1" s="1"/>
  <c r="E420" i="1"/>
  <c r="K389" i="1"/>
  <c r="J389" i="1"/>
  <c r="K388" i="1"/>
  <c r="J388" i="1"/>
  <c r="J623" i="1" s="1"/>
  <c r="K385" i="1"/>
  <c r="J385" i="1"/>
  <c r="K384" i="1"/>
  <c r="J384" i="1"/>
  <c r="J619" i="1" s="1"/>
  <c r="K381" i="1"/>
  <c r="J381" i="1"/>
  <c r="K380" i="1"/>
  <c r="J380" i="1"/>
  <c r="I380" i="1"/>
  <c r="H380" i="1"/>
  <c r="G380" i="1"/>
  <c r="F380" i="1"/>
  <c r="E380" i="1"/>
  <c r="K379" i="1"/>
  <c r="J379" i="1"/>
  <c r="K378" i="1"/>
  <c r="J378" i="1"/>
  <c r="I378" i="1"/>
  <c r="H378" i="1"/>
  <c r="G378" i="1"/>
  <c r="F378" i="1"/>
  <c r="E378" i="1"/>
  <c r="K377" i="1"/>
  <c r="J377" i="1"/>
  <c r="K376" i="1"/>
  <c r="K598" i="1" s="1"/>
  <c r="J376" i="1"/>
  <c r="I376" i="1"/>
  <c r="H376" i="1"/>
  <c r="H598" i="1" s="1"/>
  <c r="G598" i="1"/>
  <c r="F376" i="1"/>
  <c r="E376" i="1"/>
  <c r="K270" i="1"/>
  <c r="J270" i="1"/>
  <c r="I270" i="1"/>
  <c r="H270" i="1"/>
  <c r="K257" i="1"/>
  <c r="J257" i="1"/>
  <c r="I257" i="1"/>
  <c r="H257" i="1"/>
  <c r="K254" i="1"/>
  <c r="J254" i="1"/>
  <c r="I254" i="1"/>
  <c r="H254" i="1"/>
  <c r="K251" i="1"/>
  <c r="J251" i="1"/>
  <c r="I251" i="1"/>
  <c r="H251" i="1"/>
  <c r="K244" i="1"/>
  <c r="J244" i="1"/>
  <c r="I244" i="1"/>
  <c r="H244" i="1"/>
  <c r="K241" i="1"/>
  <c r="J241" i="1"/>
  <c r="I241" i="1"/>
  <c r="H241" i="1"/>
  <c r="K231" i="1"/>
  <c r="J231" i="1"/>
  <c r="I231" i="1"/>
  <c r="H231" i="1"/>
  <c r="K225" i="1"/>
  <c r="J225" i="1"/>
  <c r="I225" i="1"/>
  <c r="H225" i="1"/>
  <c r="K218" i="1"/>
  <c r="K259" i="1" s="1"/>
  <c r="J218" i="1"/>
  <c r="J259" i="1" s="1"/>
  <c r="I218" i="1"/>
  <c r="I259" i="1" s="1"/>
  <c r="H218" i="1"/>
  <c r="H259" i="1" s="1"/>
  <c r="J170" i="1"/>
  <c r="I170" i="1"/>
  <c r="H170" i="1"/>
  <c r="G170" i="1"/>
  <c r="F170" i="1"/>
  <c r="E170" i="1"/>
  <c r="D170" i="1"/>
  <c r="C170" i="1"/>
  <c r="B170" i="1"/>
  <c r="K168" i="1"/>
  <c r="K166" i="1"/>
  <c r="K165" i="1"/>
  <c r="K164" i="1"/>
  <c r="K163" i="1"/>
  <c r="C143" i="1"/>
  <c r="K290" i="3" l="1"/>
  <c r="K283" i="3"/>
  <c r="J154" i="4"/>
  <c r="K177" i="2"/>
  <c r="J114" i="2"/>
  <c r="J118" i="2" s="1"/>
  <c r="J122" i="2" s="1"/>
  <c r="G240" i="4"/>
  <c r="K443" i="4"/>
  <c r="H104" i="6"/>
  <c r="K114" i="3"/>
  <c r="K118" i="3" s="1"/>
  <c r="K122" i="3" s="1"/>
  <c r="J115" i="2"/>
  <c r="J119" i="2" s="1"/>
  <c r="J123" i="2" s="1"/>
  <c r="F114" i="2"/>
  <c r="I114" i="2"/>
  <c r="K115" i="2"/>
  <c r="K119" i="2" s="1"/>
  <c r="K123" i="2" s="1"/>
  <c r="H114" i="2"/>
  <c r="E114" i="2"/>
  <c r="K620" i="1"/>
  <c r="H613" i="1"/>
  <c r="J614" i="1"/>
  <c r="G613" i="1"/>
  <c r="G382" i="1"/>
  <c r="K685" i="1"/>
  <c r="K1429" i="1"/>
  <c r="F482" i="1"/>
  <c r="H429" i="1"/>
  <c r="J430" i="1"/>
  <c r="J435" i="1" s="1"/>
  <c r="J439" i="1" s="1"/>
  <c r="K170" i="1"/>
  <c r="J383" i="1"/>
  <c r="J387" i="1" s="1"/>
  <c r="J391" i="1" s="1"/>
  <c r="F613" i="1"/>
  <c r="J613" i="1"/>
  <c r="K903" i="1"/>
  <c r="K966" i="1"/>
  <c r="K1023" i="1"/>
  <c r="E382" i="1"/>
  <c r="I382" i="1"/>
  <c r="K383" i="1"/>
  <c r="H610" i="1"/>
  <c r="J611" i="1"/>
  <c r="K423" i="1"/>
  <c r="K429" i="1" s="1"/>
  <c r="K434" i="1" s="1"/>
  <c r="K438" i="1" s="1"/>
  <c r="H107" i="5"/>
  <c r="J108" i="5"/>
  <c r="J113" i="5" s="1"/>
  <c r="J117" i="5" s="1"/>
  <c r="F107" i="5"/>
  <c r="K112" i="5"/>
  <c r="J107" i="5"/>
  <c r="J112" i="5" s="1"/>
  <c r="J116" i="5" s="1"/>
  <c r="E107" i="5"/>
  <c r="I107" i="5"/>
  <c r="K108" i="5"/>
  <c r="K113" i="5" s="1"/>
  <c r="K117" i="5" s="1"/>
  <c r="I240" i="4"/>
  <c r="E192" i="4"/>
  <c r="F192" i="4"/>
  <c r="H192" i="4"/>
  <c r="J193" i="4"/>
  <c r="J198" i="4" s="1"/>
  <c r="J202" i="4" s="1"/>
  <c r="E240" i="4"/>
  <c r="K241" i="4"/>
  <c r="K246" i="4" s="1"/>
  <c r="K250" i="4" s="1"/>
  <c r="K192" i="4"/>
  <c r="K197" i="4" s="1"/>
  <c r="K201" i="4" s="1"/>
  <c r="F240" i="4"/>
  <c r="J240" i="4"/>
  <c r="J245" i="4" s="1"/>
  <c r="J249" i="4" s="1"/>
  <c r="K193" i="4"/>
  <c r="K198" i="4" s="1"/>
  <c r="K202" i="4" s="1"/>
  <c r="H240" i="4"/>
  <c r="J241" i="4"/>
  <c r="J246" i="4" s="1"/>
  <c r="J250" i="4" s="1"/>
  <c r="J192" i="4"/>
  <c r="J197" i="4" s="1"/>
  <c r="J201" i="4" s="1"/>
  <c r="K105" i="6"/>
  <c r="K110" i="6" s="1"/>
  <c r="K114" i="6" s="1"/>
  <c r="I192" i="4"/>
  <c r="G192" i="4"/>
  <c r="K295" i="4"/>
  <c r="K226" i="3"/>
  <c r="K361" i="3"/>
  <c r="K429" i="3"/>
  <c r="K527" i="3"/>
  <c r="G161" i="3"/>
  <c r="J114" i="3"/>
  <c r="J118" i="3" s="1"/>
  <c r="J122" i="3" s="1"/>
  <c r="H161" i="3"/>
  <c r="J162" i="3"/>
  <c r="J166" i="3" s="1"/>
  <c r="J170" i="3" s="1"/>
  <c r="H114" i="3"/>
  <c r="J115" i="3"/>
  <c r="J119" i="3" s="1"/>
  <c r="J123" i="3" s="1"/>
  <c r="F114" i="3"/>
  <c r="E114" i="3"/>
  <c r="I114" i="3"/>
  <c r="K613" i="1"/>
  <c r="E429" i="1"/>
  <c r="I429" i="1"/>
  <c r="K430" i="1"/>
  <c r="K435" i="1" s="1"/>
  <c r="K439" i="1" s="1"/>
  <c r="J429" i="1"/>
  <c r="J434" i="1" s="1"/>
  <c r="J438" i="1" s="1"/>
  <c r="E482" i="1"/>
  <c r="I482" i="1"/>
  <c r="K483" i="1"/>
  <c r="J541" i="1"/>
  <c r="J545" i="1" s="1"/>
  <c r="J549" i="1" s="1"/>
  <c r="K541" i="1"/>
  <c r="K545" i="1" s="1"/>
  <c r="K549" i="1" s="1"/>
  <c r="K484" i="1" s="1"/>
  <c r="H600" i="1"/>
  <c r="H607" i="1" s="1"/>
  <c r="H616" i="1" s="1"/>
  <c r="K604" i="1"/>
  <c r="F382" i="1"/>
  <c r="J382" i="1"/>
  <c r="J386" i="1" s="1"/>
  <c r="J390" i="1" s="1"/>
  <c r="E610" i="1"/>
  <c r="I610" i="1"/>
  <c r="K611" i="1"/>
  <c r="K619" i="1"/>
  <c r="F429" i="1"/>
  <c r="J601" i="1"/>
  <c r="F610" i="1"/>
  <c r="J610" i="1"/>
  <c r="E613" i="1"/>
  <c r="I613" i="1"/>
  <c r="K614" i="1"/>
  <c r="J620" i="1"/>
  <c r="J624" i="1"/>
  <c r="J482" i="1"/>
  <c r="E603" i="1"/>
  <c r="K1352" i="1"/>
  <c r="K493" i="1" s="1"/>
  <c r="G107" i="5"/>
  <c r="K104" i="6"/>
  <c r="K109" i="6" s="1"/>
  <c r="K113" i="6" s="1"/>
  <c r="K118" i="5"/>
  <c r="K240" i="4"/>
  <c r="K90" i="3"/>
  <c r="E161" i="3"/>
  <c r="I161" i="3"/>
  <c r="K162" i="3"/>
  <c r="K166" i="3" s="1"/>
  <c r="K170" i="3" s="1"/>
  <c r="F161" i="3"/>
  <c r="J161" i="3"/>
  <c r="J165" i="3" s="1"/>
  <c r="J169" i="3" s="1"/>
  <c r="G104" i="6"/>
  <c r="K161" i="3"/>
  <c r="K165" i="3" s="1"/>
  <c r="K169" i="3" s="1"/>
  <c r="K124" i="3"/>
  <c r="G114" i="3"/>
  <c r="K1096" i="1"/>
  <c r="G610" i="1"/>
  <c r="G607" i="1"/>
  <c r="K607" i="1"/>
  <c r="K624" i="1"/>
  <c r="K387" i="1"/>
  <c r="K391" i="1" s="1"/>
  <c r="K775" i="1"/>
  <c r="K382" i="1"/>
  <c r="K386" i="1" s="1"/>
  <c r="K390" i="1" s="1"/>
  <c r="K392" i="1"/>
  <c r="K115" i="6"/>
  <c r="K116" i="5"/>
  <c r="K203" i="4"/>
  <c r="K251" i="4"/>
  <c r="K288" i="4"/>
  <c r="K436" i="4"/>
  <c r="K115" i="3"/>
  <c r="K119" i="3" s="1"/>
  <c r="K123" i="3" s="1"/>
  <c r="K171" i="3"/>
  <c r="K225" i="3"/>
  <c r="K354" i="3"/>
  <c r="K520" i="3"/>
  <c r="K422" i="3"/>
  <c r="K170" i="2"/>
  <c r="K174" i="2" s="1"/>
  <c r="K215" i="2"/>
  <c r="K219" i="2" s="1"/>
  <c r="J607" i="1"/>
  <c r="J616" i="1" s="1"/>
  <c r="J621" i="1" s="1"/>
  <c r="J625" i="1" s="1"/>
  <c r="J1349" i="1"/>
  <c r="J490" i="1" s="1"/>
  <c r="J486" i="1"/>
  <c r="K840" i="1"/>
  <c r="K839" i="1"/>
  <c r="K836" i="1"/>
  <c r="J1350" i="1"/>
  <c r="J491" i="1" s="1"/>
  <c r="J487" i="1"/>
  <c r="K1350" i="1"/>
  <c r="K491" i="1" s="1"/>
  <c r="K487" i="1"/>
  <c r="K440" i="1"/>
  <c r="I598" i="1"/>
  <c r="K599" i="1"/>
  <c r="J606" i="1"/>
  <c r="J608" i="1" s="1"/>
  <c r="K630" i="1"/>
  <c r="K896" i="1"/>
  <c r="K1016" i="1"/>
  <c r="K1422" i="1"/>
  <c r="H382" i="1"/>
  <c r="G429" i="1"/>
  <c r="J444" i="1"/>
  <c r="J631" i="1" s="1"/>
  <c r="G482" i="1"/>
  <c r="K482" i="1"/>
  <c r="J540" i="1"/>
  <c r="J544" i="1" s="1"/>
  <c r="J548" i="1" s="1"/>
  <c r="K550" i="1"/>
  <c r="F598" i="1"/>
  <c r="F607" i="1" s="1"/>
  <c r="E600" i="1"/>
  <c r="I600" i="1"/>
  <c r="K601" i="1"/>
  <c r="K623" i="1"/>
  <c r="K768" i="1"/>
  <c r="K772" i="1" s="1"/>
  <c r="K1345" i="1"/>
  <c r="H482" i="1"/>
  <c r="J483" i="1"/>
  <c r="K540" i="1"/>
  <c r="K544" i="1" s="1"/>
  <c r="K548" i="1" s="1"/>
  <c r="K678" i="1"/>
  <c r="K959" i="1"/>
  <c r="J445" i="1"/>
  <c r="J632" i="1" s="1"/>
  <c r="K1089" i="1"/>
  <c r="K120" i="5" l="1"/>
  <c r="K126" i="2"/>
  <c r="K125" i="2"/>
  <c r="E607" i="1"/>
  <c r="E616" i="1" s="1"/>
  <c r="G616" i="1"/>
  <c r="J617" i="1"/>
  <c r="J622" i="1" s="1"/>
  <c r="J626" i="1" s="1"/>
  <c r="K393" i="1"/>
  <c r="F616" i="1"/>
  <c r="K610" i="1"/>
  <c r="K616" i="1" s="1"/>
  <c r="K621" i="1" s="1"/>
  <c r="K625" i="1" s="1"/>
  <c r="K119" i="5"/>
  <c r="K204" i="4"/>
  <c r="K205" i="4"/>
  <c r="K116" i="6"/>
  <c r="K117" i="6"/>
  <c r="K245" i="4"/>
  <c r="K252" i="4"/>
  <c r="K173" i="3"/>
  <c r="K172" i="3"/>
  <c r="K125" i="3"/>
  <c r="K551" i="1"/>
  <c r="K552" i="1"/>
  <c r="K441" i="1"/>
  <c r="I607" i="1"/>
  <c r="I616" i="1" s="1"/>
  <c r="K608" i="1"/>
  <c r="K617" i="1" s="1"/>
  <c r="K622" i="1" s="1"/>
  <c r="K626" i="1" s="1"/>
  <c r="K394" i="1"/>
  <c r="K440" i="4"/>
  <c r="K444" i="4"/>
  <c r="K292" i="4"/>
  <c r="K296" i="4"/>
  <c r="K426" i="3"/>
  <c r="K430" i="3"/>
  <c r="K362" i="3"/>
  <c r="K358" i="3"/>
  <c r="K287" i="3"/>
  <c r="K291" i="3"/>
  <c r="K528" i="3"/>
  <c r="K524" i="3"/>
  <c r="K126" i="3"/>
  <c r="K1024" i="1"/>
  <c r="K1020" i="1"/>
  <c r="K686" i="1"/>
  <c r="K682" i="1"/>
  <c r="K967" i="1"/>
  <c r="K963" i="1"/>
  <c r="K904" i="1"/>
  <c r="K900" i="1"/>
  <c r="K1093" i="1"/>
  <c r="K1097" i="1"/>
  <c r="K1353" i="1"/>
  <c r="K494" i="1" s="1"/>
  <c r="K1349" i="1"/>
  <c r="K490" i="1" s="1"/>
  <c r="K486" i="1"/>
  <c r="K1430" i="1"/>
  <c r="K1426" i="1"/>
  <c r="K442" i="1"/>
  <c r="K249" i="4" l="1"/>
  <c r="K253" i="4"/>
  <c r="K628" i="1"/>
  <c r="K627" i="1"/>
  <c r="K629" i="1"/>
</calcChain>
</file>

<file path=xl/sharedStrings.xml><?xml version="1.0" encoding="utf-8"?>
<sst xmlns="http://schemas.openxmlformats.org/spreadsheetml/2006/main" count="4316" uniqueCount="891">
  <si>
    <t xml:space="preserve">1. Yönetici Özeti </t>
  </si>
  <si>
    <t>Kondüktör Mekteb-i Alisi, Nafia Fen Mektebi, İstanbul Teknik Okulu, İstanbul Devlet Mühendislik ve Mimarlık Akademisi, Yıldız Üniversitesi, Yıldız Teknik Üniversitesi isimleri 100 yıllık bir eğitim çınarının geçmişten günümüze yolculuğunu, değişimini ve dönüşümünü açıkça ortaya koymaktadır. Geçmişinden aldığı bu güçle Üniversitemiz sahip olduğu misyon ile vizyonel hedeflerini belirlemiş ve bu hedeflere ulaşmak için gerekli girişim ve çalışmaları başlatmıştır.Üniversitemiz Yıldız Merkez (Beşiktaş), Davutpaşa (Esenler), Ayazağa (Maslak) kampuslerinde yer alan 10 Fakülte, 2 Enstitü, 2 Meslek Yüksekokulu, 1 Yüksekokulda 1.597 akademik personel, 788 idari personel,  10 daimi işçi, 2 sözleşmeli personel, 8 yabancı uyruklu sözleşmeli personel ve 1 geçici personel olmak üzere  toplam 2.406 personel ile 31.300’e yakın öğrencisine eğitim-öğretim hizmeti vermektedir.</t>
  </si>
  <si>
    <t>Yıldız Merkez ve Ayazağa kampüslerimizde bulunan eğitim ve hizmet binaları; iç içe geçmiş, büyüme olanağı bulunmayan, deprem riski yüksek eski bina ve tarihi yapılardan oluşmakta ve eğitim-öğretim hizmetlerini sunmada yetersiz kalmaktadır. Bunların yerine Üniversitemizin yeni yapılanma mekanı olan Davutpaşa kampusünde artan öğrenci sayısına paralel olarak, kaliteli eğitim-öğretim imkanı sunmak amacıyla gelişen mimariye uygun eğitim ve hizmet binaları ile açık ve kapalı spor tesisleri yapılmakta ve makine-teçhizat, bilgi teknolojileri gibi donanımlarının tamamlanmasına çalışılmaktadır.</t>
  </si>
  <si>
    <t>Üniversitemiz; stratejik amaçları doğrultusunda her türlü teknolojik ve sosyal gelişmeleri takip ederek, yatırım projelerinin seçiminde eğitim-öğretim ile araştırma alt yapı kapasitesini ve araştırmacı insan gücünü artıracak projelere öncelik vermektedir.</t>
  </si>
  <si>
    <t>Üniversitemiz tarafından sunulmakta olan hizmetlerin kalitesinin arttırılarak yaygınlaştırılabilmesi amacıyla, yatırım projeleri için ayrılan tüm kaynakların etkili, ekonomik ve verimli bir şekilde, öngörülen stratejik plan doğrultusunda ve etkin bir kamu mali yönetimi bilinciyle kullanılması konusunda azami gayret gösterilmiştir.</t>
  </si>
  <si>
    <t>5018 sayılı Kamu Mali Yönetim ve Kontrol Kanununun 25. maddesi ile Strateji Geliştirme Birimlerinin Çalışma Usul ve Esasları Hakkında Yönetmeliğin 24. maddesi hükümlerine göre hazırlanan Üniversitemizin 2012 Yılı Yatırım Programı İzleme ve Değerlendirme Raporu ilgili kurum ve kuruluşların bilgisine sunulur.</t>
  </si>
  <si>
    <t>2. Genel Değerlendirme</t>
  </si>
  <si>
    <r>
      <t>·</t>
    </r>
    <r>
      <rPr>
        <sz val="7"/>
        <rFont val="Times New Roman"/>
        <family val="1"/>
        <charset val="162"/>
      </rPr>
      <t xml:space="preserve">  </t>
    </r>
    <r>
      <rPr>
        <b/>
        <sz val="12"/>
        <rFont val="Times New Roman"/>
        <family val="1"/>
        <charset val="162"/>
      </rPr>
      <t>Kuruluşun Vizyonu:</t>
    </r>
  </si>
  <si>
    <t>Yön veren, tercih edilen, prestijli, dünya üniversitesi olmak</t>
  </si>
  <si>
    <r>
      <t>·</t>
    </r>
    <r>
      <rPr>
        <sz val="10"/>
        <color indexed="56"/>
        <rFont val="Times New Roman"/>
        <family val="1"/>
        <charset val="162"/>
      </rPr>
      <t xml:space="preserve">         </t>
    </r>
    <r>
      <rPr>
        <b/>
        <sz val="10"/>
        <color indexed="56"/>
        <rFont val="Calibri"/>
        <family val="2"/>
        <charset val="162"/>
      </rPr>
      <t>Yön Veren:</t>
    </r>
    <r>
      <rPr>
        <sz val="10"/>
        <rFont val="Calibri"/>
        <family val="2"/>
        <charset val="162"/>
      </rPr>
      <t xml:space="preserve"> Topluma, bilime ve insanlara yön veren, gündem oluşturan,</t>
    </r>
  </si>
  <si>
    <r>
      <t>·</t>
    </r>
    <r>
      <rPr>
        <sz val="10"/>
        <color indexed="56"/>
        <rFont val="Times New Roman"/>
        <family val="1"/>
        <charset val="162"/>
      </rPr>
      <t xml:space="preserve">         </t>
    </r>
    <r>
      <rPr>
        <b/>
        <sz val="10"/>
        <color indexed="56"/>
        <rFont val="Calibri"/>
        <family val="2"/>
        <charset val="162"/>
      </rPr>
      <t>Tercih Edilen:</t>
    </r>
    <r>
      <rPr>
        <sz val="10"/>
        <rFont val="Calibri"/>
        <family val="2"/>
        <charset val="162"/>
      </rPr>
      <t xml:space="preserve"> Öğrencilerin, öğretim elemanlarının ve çalışma dünyasının tercih ettiği,</t>
    </r>
  </si>
  <si>
    <r>
      <t>·</t>
    </r>
    <r>
      <rPr>
        <sz val="10"/>
        <color indexed="56"/>
        <rFont val="Times New Roman"/>
        <family val="1"/>
        <charset val="162"/>
      </rPr>
      <t xml:space="preserve">         </t>
    </r>
    <r>
      <rPr>
        <b/>
        <sz val="10"/>
        <color indexed="56"/>
        <rFont val="Calibri"/>
        <family val="2"/>
        <charset val="162"/>
      </rPr>
      <t>Prestijli:</t>
    </r>
    <r>
      <rPr>
        <sz val="10"/>
        <rFont val="Calibri"/>
        <family val="2"/>
        <charset val="162"/>
      </rPr>
      <t xml:space="preserve"> Saygın, bilimsellikle öne çıkan, ilk sıralarda yer alan, geçmişinden güç alan,</t>
    </r>
  </si>
  <si>
    <r>
      <t>·</t>
    </r>
    <r>
      <rPr>
        <sz val="10"/>
        <color indexed="56"/>
        <rFont val="Times New Roman"/>
        <family val="1"/>
        <charset val="162"/>
      </rPr>
      <t xml:space="preserve">         </t>
    </r>
    <r>
      <rPr>
        <b/>
        <sz val="10"/>
        <color indexed="56"/>
        <rFont val="Calibri"/>
        <family val="2"/>
        <charset val="162"/>
      </rPr>
      <t>Dünya Üniversitesi:</t>
    </r>
    <r>
      <rPr>
        <sz val="10"/>
        <rFont val="Calibri"/>
        <family val="2"/>
        <charset val="162"/>
      </rPr>
      <t xml:space="preserve"> Uluslararası düzeyde eğitim veren ve bilim üreten</t>
    </r>
  </si>
  <si>
    <t>Yapılan değerlendirmelerde belirlenen vizyonun; dünya üniversitesi olmak kavramında iki temel nokta vurgulanmıştır. Bunlardan birincisi üniversitenin teknik ağırlıklı olmakla beraber bu ağırlığını sosyal ve temel bilim alanlarıyla tamamlaması gerekliliğidir. İkinci nokta ise yabancı dil eğitimi ve yabancı dilde eğitim programları olmadan bir dünya üniversitesi olmanın mümkün olmadığıdır. Bu kapsamda %30 yabancı dil ağırlığı hedefinde büyük ölçüde uzlaşılmıştır.</t>
  </si>
  <si>
    <r>
      <t>·</t>
    </r>
    <r>
      <rPr>
        <sz val="7"/>
        <rFont val="Times New Roman"/>
        <family val="1"/>
        <charset val="162"/>
      </rPr>
      <t xml:space="preserve">  </t>
    </r>
    <r>
      <rPr>
        <b/>
        <sz val="12"/>
        <rFont val="Times New Roman"/>
        <family val="1"/>
        <charset val="162"/>
      </rPr>
      <t>Kuruluşun Misyonu:</t>
    </r>
  </si>
  <si>
    <t>Topluma Duyarlı Bilgi, İnsan ve Uygulama Geliştirmek</t>
  </si>
  <si>
    <r>
      <rPr>
        <b/>
        <sz val="10"/>
        <color indexed="56"/>
        <rFont val="Calibri"/>
        <family val="2"/>
        <charset val="162"/>
      </rPr>
      <t>Topluma duyarlı:</t>
    </r>
    <r>
      <rPr>
        <sz val="10"/>
        <rFont val="Calibri"/>
        <family val="2"/>
        <charset val="162"/>
      </rPr>
      <t xml:space="preserve"> toplum refahını ön planda tutan, hayatı kolaylaştıran,  etik, insan öğesini ön plana çıkaran, ülke gelişimine katkıda bulunan, çevreye duyarlı, kültürel değerlere önem veren, işbirlikleri kuran, topluma yüksek kalitede değer kazandıran,</t>
    </r>
  </si>
  <si>
    <r>
      <rPr>
        <b/>
        <sz val="10"/>
        <color indexed="56"/>
        <rFont val="Calibri"/>
        <family val="2"/>
        <charset val="162"/>
      </rPr>
      <t>Bilgi:</t>
    </r>
    <r>
      <rPr>
        <sz val="10"/>
        <rFont val="Calibri"/>
        <family val="2"/>
        <charset val="162"/>
      </rPr>
      <t xml:space="preserve"> Araştırma faaliyetlerinde öncülük eden, teknoloji geliştiren, çağdaş bilgiyi teknolojik yöntemlerle üreterek geliştiren,</t>
    </r>
  </si>
  <si>
    <r>
      <rPr>
        <b/>
        <sz val="10"/>
        <color indexed="56"/>
        <rFont val="Calibri"/>
        <family val="2"/>
        <charset val="162"/>
      </rPr>
      <t>İnsan:</t>
    </r>
    <r>
      <rPr>
        <sz val="10"/>
        <rFont val="Calibri"/>
        <family val="2"/>
        <charset val="162"/>
      </rPr>
      <t xml:space="preserve"> Hayat boyu öğretmeyi hedefleyen, analitik düşünen, mükemmeliyet kültürünü benimsemiş, alanında yetkin, girişimci, sorgulayan, yenilikçi, farklı bakabilen, donanımlı, özgüvene sahip, kendi bilgi ve becerisini ifade edebilen, kendi alanında seçkin insanlar barındıran ve yetiştiren,</t>
    </r>
  </si>
  <si>
    <r>
      <rPr>
        <b/>
        <sz val="10"/>
        <color indexed="56"/>
        <rFont val="Calibri"/>
        <family val="2"/>
        <charset val="162"/>
      </rPr>
      <t>Uygulama</t>
    </r>
    <r>
      <rPr>
        <b/>
        <sz val="10"/>
        <rFont val="Calibri"/>
        <family val="2"/>
        <charset val="162"/>
      </rPr>
      <t>:</t>
    </r>
    <r>
      <rPr>
        <sz val="10"/>
        <rFont val="Calibri"/>
        <family val="2"/>
        <charset val="162"/>
      </rPr>
      <t xml:space="preserve"> Dünya çapında projeler, sanatsal ürünler, disiplinlerarası çalışmalar, bilimsel çözümler üreten, inovasyonlar, projeler üreten ve uygulayan bir üniversite olmak.</t>
    </r>
  </si>
  <si>
    <r>
      <t>·</t>
    </r>
    <r>
      <rPr>
        <sz val="7"/>
        <rFont val="Times New Roman"/>
        <family val="1"/>
        <charset val="162"/>
      </rPr>
      <t xml:space="preserve">  </t>
    </r>
    <r>
      <rPr>
        <b/>
        <sz val="12"/>
        <rFont val="Times New Roman"/>
        <family val="1"/>
        <charset val="162"/>
      </rPr>
      <t>Kuruluşun Temel Amaç ve Hedefleri:</t>
    </r>
  </si>
  <si>
    <t xml:space="preserve">Yıldız Teknik Üniversitesinin 2. Dönem Stratejik Planında (2011 – 2015), stratejik amaçları dört ana başlık halinde toplanmıştır. </t>
  </si>
  <si>
    <r>
      <t>Amaç 1:</t>
    </r>
    <r>
      <rPr>
        <sz val="10"/>
        <rFont val="Times New Roman"/>
        <family val="1"/>
        <charset val="162"/>
      </rPr>
      <t xml:space="preserve"> Araştırma Geliştirme Süreçlerinin İyileştirilmesi,</t>
    </r>
  </si>
  <si>
    <r>
      <t>Amaç 2:</t>
    </r>
    <r>
      <rPr>
        <sz val="10"/>
        <rFont val="Times New Roman"/>
        <family val="1"/>
        <charset val="162"/>
      </rPr>
      <t xml:space="preserve"> Eğitim – Öğretim Süreçlerinin İyileştirilmesi,</t>
    </r>
  </si>
  <si>
    <r>
      <t>Amaç 3:</t>
    </r>
    <r>
      <rPr>
        <sz val="10"/>
        <rFont val="Times New Roman"/>
        <family val="1"/>
        <charset val="162"/>
      </rPr>
      <t xml:space="preserve"> İdari ve Destek Süreçlerinin İyileştirilmesi,</t>
    </r>
  </si>
  <si>
    <r>
      <t>Amaç 4:</t>
    </r>
    <r>
      <rPr>
        <sz val="10"/>
        <rFont val="Times New Roman"/>
        <family val="1"/>
        <charset val="162"/>
      </rPr>
      <t xml:space="preserve"> Uygulama ve Hizmet Süreçlerinin İyileştirilmesi ,</t>
    </r>
  </si>
  <si>
    <t>olarak belirlenmiştir.</t>
  </si>
  <si>
    <t>Amaç 1: Araştırma Geliştirme Süreçlerinin İyileştirilmesi</t>
  </si>
  <si>
    <r>
      <t>Stratejik Hedef 1:</t>
    </r>
    <r>
      <rPr>
        <sz val="10"/>
        <rFont val="Times New Roman"/>
        <family val="1"/>
        <charset val="162"/>
      </rPr>
      <t>Uluslararası düzeyde araştırma ve geliştirme faaliyetlerini artırmak</t>
    </r>
  </si>
  <si>
    <r>
      <t>Stratejik Hedef 2:</t>
    </r>
    <r>
      <rPr>
        <sz val="10"/>
        <rFont val="Times New Roman"/>
        <family val="1"/>
        <charset val="162"/>
      </rPr>
      <t>Başarılı ve nitelikli öğretim elemanlarına sahip olmak.</t>
    </r>
  </si>
  <si>
    <t>Amaç 2: Eğitim – Öğretim Süreçlerinin İyileştirilmesi</t>
  </si>
  <si>
    <r>
      <t>Stratejik Hedef 3:</t>
    </r>
    <r>
      <rPr>
        <sz val="10"/>
        <rFont val="Times New Roman"/>
        <family val="1"/>
        <charset val="162"/>
      </rPr>
      <t xml:space="preserve"> Ulusal ve uluslararası alanda en başarılı öğrencileri YTÜ’ye çekmek ve bu öğrencilere en iyi şekilde eğitim vermek.</t>
    </r>
  </si>
  <si>
    <r>
      <t>Stratejik Hedef 4:</t>
    </r>
    <r>
      <rPr>
        <sz val="10"/>
        <rFont val="Times New Roman"/>
        <family val="1"/>
        <charset val="162"/>
      </rPr>
      <t xml:space="preserve"> Eğitim ve araştırma yapmak ve hizmet üretmek üzere stratejik ortaklıklar kurmak.</t>
    </r>
  </si>
  <si>
    <t>Amaç 3: İdari ve Destek Süreçlerinin İyileştirilmesi</t>
  </si>
  <si>
    <r>
      <t>Stratejik Hedef 5:</t>
    </r>
    <r>
      <rPr>
        <sz val="10"/>
        <rFont val="Times New Roman"/>
        <family val="1"/>
        <charset val="162"/>
      </rPr>
      <t>YTÜ mensup ve mezunlarına yönelik sosyal ve kültürel etkinlikleri artırmak.</t>
    </r>
  </si>
  <si>
    <r>
      <t>Stratejik Hedef 6:</t>
    </r>
    <r>
      <rPr>
        <sz val="10"/>
        <rFont val="Times New Roman"/>
        <family val="1"/>
        <charset val="162"/>
      </rPr>
      <t xml:space="preserve"> Çağdaş ve nitelikli bir ortam oluşturmak için altyapıyı güçlendirmek</t>
    </r>
  </si>
  <si>
    <t>Amaç 4: Uygulama ve Hizmet Süreçlerinin İyileştirilmesi</t>
  </si>
  <si>
    <r>
      <t>Stratejik Hedef 7:</t>
    </r>
    <r>
      <rPr>
        <sz val="10"/>
        <rFont val="Times New Roman"/>
        <family val="1"/>
        <charset val="162"/>
      </rPr>
      <t xml:space="preserve"> Planlama, performans değerlendirme, denetlenebilirlik ve sürdürülebilirlik ilke ve yöntemleri oluşturmak.</t>
    </r>
  </si>
  <si>
    <r>
      <t>·</t>
    </r>
    <r>
      <rPr>
        <sz val="7"/>
        <rFont val="Times New Roman"/>
        <family val="1"/>
        <charset val="162"/>
      </rPr>
      <t xml:space="preserve">  </t>
    </r>
    <r>
      <rPr>
        <b/>
        <sz val="12"/>
        <rFont val="Times New Roman"/>
        <family val="1"/>
        <charset val="162"/>
      </rPr>
      <t>Kuruluşun Yatırımlarını Finansman Kaynakları:</t>
    </r>
    <r>
      <rPr>
        <sz val="12"/>
        <rFont val="Times New Roman"/>
        <family val="1"/>
        <charset val="162"/>
      </rPr>
      <t/>
    </r>
  </si>
  <si>
    <t>Üniversitemiz 5018 sayılı Kamu Mali Yönetim ve Kontrol Kanununa ekli (II) Sayılı Özel Bütçeli İdareler Cetvelinin A) Yükseköğretim Kurulu, Üniversiteler ve Yüksek Teknoloji Enstitüleri içerisinde sayılmış olup, "Özel Bütçeli" bir kurumdur.</t>
  </si>
  <si>
    <t>Özel Bütçe</t>
  </si>
  <si>
    <t>Hazine Yardımı</t>
  </si>
  <si>
    <t>Öz Gelir</t>
  </si>
  <si>
    <t>Hibe</t>
  </si>
  <si>
    <r>
      <t>·</t>
    </r>
    <r>
      <rPr>
        <sz val="7"/>
        <rFont val="Times New Roman"/>
        <family val="1"/>
        <charset val="162"/>
      </rPr>
      <t xml:space="preserve">  </t>
    </r>
    <r>
      <rPr>
        <b/>
        <sz val="12"/>
        <rFont val="Times New Roman"/>
        <family val="1"/>
        <charset val="162"/>
      </rPr>
      <t>Kuruluşun Mevcut Üretim Kapasitesi:</t>
    </r>
    <r>
      <rPr>
        <sz val="12"/>
        <rFont val="Times New Roman"/>
        <family val="1"/>
        <charset val="162"/>
      </rPr>
      <t xml:space="preserve"> </t>
    </r>
    <r>
      <rPr>
        <i/>
        <sz val="10"/>
        <color indexed="23"/>
        <rFont val="Times New Roman"/>
        <family val="1"/>
        <charset val="162"/>
      </rPr>
      <t/>
    </r>
  </si>
  <si>
    <t>Üniversitemiz kurulduğu yıldan bu yana giderek artan kaliteli eğitim-öğretim ve araştırma sunma çabasını devam ettirmektedir. Üniversitemizde Yıldız Merkez (Beşiktaş), Davutpaşa (Esenler), Ayazağa (Maslak) kampuslerinde yer alan 10 Fakülte, 2 Enstitü, 2 Meslek Yüksekokulu ve 1 Yüksekokul olmak üzere toplam 15 akademik birim bulunmakta olup, 2 Enstitüsünde 83 lisansüstü, 10 Fakültede 47 lisans (13 II. Öğretim, 34 Sadece I.Öğretim),  1 Yüksekokulda 2 hazırlık, 2 Meslek Yüksekokulunda 18 ön lisans (4 II.Öğretim, 14 Sadece I.Öğretim) programında eğitim verilmektedir.</t>
  </si>
  <si>
    <r>
      <t>Üniversitemiz 1.426.560,60 m</t>
    </r>
    <r>
      <rPr>
        <vertAlign val="superscript"/>
        <sz val="10"/>
        <rFont val="Times New Roman"/>
        <family val="1"/>
        <charset val="162"/>
      </rPr>
      <t>2</t>
    </r>
    <r>
      <rPr>
        <sz val="10"/>
        <rFont val="Times New Roman"/>
        <family val="1"/>
        <charset val="162"/>
      </rPr>
      <t xml:space="preserve"> alan üzerinde kurulu 299.082 m</t>
    </r>
    <r>
      <rPr>
        <vertAlign val="superscript"/>
        <sz val="10"/>
        <rFont val="Times New Roman"/>
        <family val="1"/>
        <charset val="162"/>
      </rPr>
      <t>2</t>
    </r>
    <r>
      <rPr>
        <sz val="10"/>
        <rFont val="Times New Roman"/>
        <family val="1"/>
        <charset val="162"/>
      </rPr>
      <t xml:space="preserve"> kapalı mekana ve 15.725 m</t>
    </r>
    <r>
      <rPr>
        <vertAlign val="superscript"/>
        <sz val="10"/>
        <rFont val="Times New Roman"/>
        <family val="1"/>
        <charset val="162"/>
      </rPr>
      <t>2</t>
    </r>
    <r>
      <rPr>
        <sz val="10"/>
        <rFont val="Times New Roman"/>
        <family val="1"/>
        <charset val="162"/>
      </rPr>
      <t xml:space="preserve"> açık spor alanına sahiptir. Üniversitemizde 2012 Aralık ayı sonu itibariyle 1.560 akademik personel (222 Profösör, 173 Doçent, 393 Yardımcı Doçent, 168 Öğretim Görevlisi, 89 Okutman, 500 Araştırma Görevlisi, 50 Uzman, 2 Eğitim Öğretim Plancısı, 8 Yabancı Uyruklu Sözleşmesi Personel) , 788 idari personel, 10 sürekli işçi, 1 geçici personel, 2 sözleşmeli personel olmak üzere toplam 2.406 personel ile </t>
    </r>
    <r>
      <rPr>
        <sz val="10"/>
        <color indexed="8"/>
        <rFont val="Times New Roman"/>
        <family val="1"/>
        <charset val="162"/>
      </rPr>
      <t>31.268</t>
    </r>
    <r>
      <rPr>
        <sz val="10"/>
        <color indexed="10"/>
        <rFont val="Times New Roman"/>
        <family val="1"/>
        <charset val="162"/>
      </rPr>
      <t xml:space="preserve"> </t>
    </r>
    <r>
      <rPr>
        <sz val="10"/>
        <rFont val="Times New Roman"/>
        <family val="1"/>
        <charset val="162"/>
      </rPr>
      <t>öğrenciye eğitim-öğretim hizmeti vermektedir.</t>
    </r>
  </si>
  <si>
    <t>YILDIZ TEKNİK ÜNİVERSİTESİ FİZİKİ ALANLAR CETVELİ</t>
  </si>
  <si>
    <r>
      <t>Üniversite Kampüs Alanı: 1.426.560,60 m</t>
    </r>
    <r>
      <rPr>
        <b/>
        <vertAlign val="superscript"/>
        <sz val="10"/>
        <rFont val="Times New Roman"/>
        <family val="1"/>
        <charset val="162"/>
      </rPr>
      <t>2</t>
    </r>
  </si>
  <si>
    <t>Birimler</t>
  </si>
  <si>
    <t>İdari Bina Alanları</t>
  </si>
  <si>
    <t>Eğitim Alanları</t>
  </si>
  <si>
    <t>Sosyal Alanlar</t>
  </si>
  <si>
    <t>Spor Alanları</t>
  </si>
  <si>
    <t>Toplam</t>
  </si>
  <si>
    <t>Derslik</t>
  </si>
  <si>
    <t>Laboratuar</t>
  </si>
  <si>
    <t>Y.hane</t>
  </si>
  <si>
    <t>Lojman + M.hane</t>
  </si>
  <si>
    <t>Yurtlar</t>
  </si>
  <si>
    <t>Diğer</t>
  </si>
  <si>
    <t>Açık</t>
  </si>
  <si>
    <t>Kapalı</t>
  </si>
  <si>
    <t>Rektörlük</t>
  </si>
  <si>
    <t>Fakülteler</t>
  </si>
  <si>
    <t>Yüksekokullar</t>
  </si>
  <si>
    <t>Enstitüler</t>
  </si>
  <si>
    <t>Kütüphane</t>
  </si>
  <si>
    <t>Sosyal Tesisler</t>
  </si>
  <si>
    <t>Atölye-Depo</t>
  </si>
  <si>
    <t>TOPLAM</t>
  </si>
  <si>
    <r>
      <rPr>
        <b/>
        <sz val="10"/>
        <color indexed="10"/>
        <rFont val="Times New Roman"/>
        <family val="1"/>
        <charset val="162"/>
      </rPr>
      <t>Not:</t>
    </r>
    <r>
      <rPr>
        <sz val="10"/>
        <color indexed="10"/>
        <rFont val="Times New Roman"/>
        <family val="1"/>
        <charset val="162"/>
      </rPr>
      <t xml:space="preserve"> </t>
    </r>
    <r>
      <rPr>
        <sz val="10"/>
        <rFont val="Times New Roman"/>
        <family val="1"/>
        <charset val="162"/>
      </rPr>
      <t>Sosyal Tesisler Diğerleri Bölümünde Toplantı /Konferans Salonları, Kulüp/Dernekler, Eğitim /Dinlenme Tesisleri, Kantin/Kafeterya,  Kreşler yer almaktadır.</t>
    </r>
  </si>
  <si>
    <t>Sıra No.</t>
  </si>
  <si>
    <t>Taşıtın Cinsi</t>
  </si>
  <si>
    <t>Plakası</t>
  </si>
  <si>
    <t>Modeli</t>
  </si>
  <si>
    <t>Markası</t>
  </si>
  <si>
    <t>Sayı</t>
  </si>
  <si>
    <t>Bütçe</t>
  </si>
  <si>
    <t>Döner Sermaye</t>
  </si>
  <si>
    <t>Fon</t>
  </si>
  <si>
    <t>T02</t>
  </si>
  <si>
    <t>Binek otomobil</t>
  </si>
  <si>
    <t>34 EBY 93</t>
  </si>
  <si>
    <t>Doğan - Siyah</t>
  </si>
  <si>
    <t>34 KKB 27</t>
  </si>
  <si>
    <t>Doğan - Füme</t>
  </si>
  <si>
    <t>34 KKB 29</t>
  </si>
  <si>
    <t>34 RMU 96</t>
  </si>
  <si>
    <t>Opel Vectra - Lacivert</t>
  </si>
  <si>
    <t>34 ER 0382</t>
  </si>
  <si>
    <t>Renault Clio Symbol - Duman Gri</t>
  </si>
  <si>
    <t>34 ER 0383</t>
  </si>
  <si>
    <t>34 ER 0384</t>
  </si>
  <si>
    <t>Renault Clio Symbol - Platin Gri</t>
  </si>
  <si>
    <t>34 ER 0385</t>
  </si>
  <si>
    <t>34 ER 0386</t>
  </si>
  <si>
    <t>34 ER 0387</t>
  </si>
  <si>
    <t>34 ER 0388</t>
  </si>
  <si>
    <t>34 ER 0390</t>
  </si>
  <si>
    <t>Renault Clio Megane - Siyah</t>
  </si>
  <si>
    <t>34 YJ 5335</t>
  </si>
  <si>
    <t>2009</t>
  </si>
  <si>
    <t>Audi A 6 - Siyah (Parlak) (34 AA 004)</t>
  </si>
  <si>
    <t>34 YTU 32</t>
  </si>
  <si>
    <t>2010</t>
  </si>
  <si>
    <t>Volksvogen Passat-Siyah</t>
  </si>
  <si>
    <t>34 YTU 68</t>
  </si>
  <si>
    <t>34 YTU 64</t>
  </si>
  <si>
    <t>T05</t>
  </si>
  <si>
    <t>Minibüs (Sürücü dahil en fazla 15 kişilik)</t>
  </si>
  <si>
    <t>34 RIZ 84</t>
  </si>
  <si>
    <t>Ford - Beyaz - 14 Kişilik</t>
  </si>
  <si>
    <t/>
  </si>
  <si>
    <t>34 UH 3510</t>
  </si>
  <si>
    <t>Ford Minibüs - Buz Beyazı - 13 Kişilik</t>
  </si>
  <si>
    <t>34 UH 3520</t>
  </si>
  <si>
    <t>34 VL 5108</t>
  </si>
  <si>
    <t>Volkswagen Trnsprtr - Met. Sedef Siyah -10 Kişilik</t>
  </si>
  <si>
    <t>34 UH 5412</t>
  </si>
  <si>
    <t>34 AV 8522</t>
  </si>
  <si>
    <t>2012</t>
  </si>
  <si>
    <t xml:space="preserve">Mercedes Minibüs - Siyah </t>
  </si>
  <si>
    <t>T07</t>
  </si>
  <si>
    <t xml:space="preserve">Pick-up (Kamyonet, şoför dahil 3 veya 6 kişilik) </t>
  </si>
  <si>
    <t>34 AKZ 19</t>
  </si>
  <si>
    <t>Dodge Kamyonet</t>
  </si>
  <si>
    <t>Pick-up (Kamyonet, şoför dahil 3 veya 6 kişilik)</t>
  </si>
  <si>
    <t>34 AC 0266</t>
  </si>
  <si>
    <t>Dodge Kamyonet (Kabinli)</t>
  </si>
  <si>
    <t>34 EL 2576</t>
  </si>
  <si>
    <t>Isuzu Kamyonet - NKR 55 - LOW - Beyaz - 3 Kişilik</t>
  </si>
  <si>
    <t>34 EL 2577</t>
  </si>
  <si>
    <t>Isuzu Kamyonet - NKR W66 - STD - Beyaz - 3 Kişilik</t>
  </si>
  <si>
    <t>T09</t>
  </si>
  <si>
    <t>Panel</t>
  </si>
  <si>
    <t>34 ER 0389</t>
  </si>
  <si>
    <t>Renault Kango - Yandan Camlı Kmynt. - Yıldız Gri - 4 Kişilik</t>
  </si>
  <si>
    <t>34 UH 3517</t>
  </si>
  <si>
    <t>Ford Kmynt. - Kısa Şasi - 330M Van - Buz Beyazı - 3 Kişilik</t>
  </si>
  <si>
    <t>T10</t>
  </si>
  <si>
    <t>Midibüs (Sürücü dahil en fazla 26 kişilik)</t>
  </si>
  <si>
    <t>34 ARF 06</t>
  </si>
  <si>
    <t>Magirus - 17 Kişilik</t>
  </si>
  <si>
    <t>T11-a</t>
  </si>
  <si>
    <t>Otobüs (Sürücü dahil en az 27, en fazla 40 kişilik)</t>
  </si>
  <si>
    <t>34 RIZ 77</t>
  </si>
  <si>
    <t>Belde - 36 Kişilik</t>
  </si>
  <si>
    <t>34 EL 2578</t>
  </si>
  <si>
    <t>Isuzu - Q-BUS31 (Turkuaz) - Beyaz Kuşaklı - 32 Kişilik</t>
  </si>
  <si>
    <t>34 EL 2579</t>
  </si>
  <si>
    <t>34 EL 2580</t>
  </si>
  <si>
    <t>Isuzu - MD 27SA Roybus C A/C - Beyaz - 28 Kişilik</t>
  </si>
  <si>
    <t>34 EL 2581</t>
  </si>
  <si>
    <t>T11-b</t>
  </si>
  <si>
    <t>Otobüs (Sürücü dahil en az 41 kişilik)</t>
  </si>
  <si>
    <t>34 AC 0305</t>
  </si>
  <si>
    <t>Otokar - Mavi Beyaz - 41 Kişilik</t>
  </si>
  <si>
    <t>T15</t>
  </si>
  <si>
    <t>Ambulans (Tıbbi donanımlı)</t>
  </si>
  <si>
    <t>34 ROZ 93</t>
  </si>
  <si>
    <t>Peugeot Ambulans</t>
  </si>
  <si>
    <t>T O P L A M</t>
  </si>
  <si>
    <t>36 Taşıt</t>
  </si>
  <si>
    <t>34 YJ 8199</t>
  </si>
  <si>
    <t>2001</t>
  </si>
  <si>
    <t>Audi-Siyah</t>
  </si>
  <si>
    <t>5 Taşıt</t>
  </si>
  <si>
    <t>AÇIKLAMA</t>
  </si>
  <si>
    <t>PROJENİN MEVCUT</t>
  </si>
  <si>
    <t>2012 YILI YATIRIMLARINDA</t>
  </si>
  <si>
    <t>PROJENİN TOPLAM FİZİKİ DURUMU</t>
  </si>
  <si>
    <t>FİZİKİ DURUMU</t>
  </si>
  <si>
    <t>FİZİKİ GERÇEKLEŞME</t>
  </si>
  <si>
    <t>HEDEFLENEN</t>
  </si>
  <si>
    <t>GERÇEKLEŞEN</t>
  </si>
  <si>
    <t>Merkezi Araştırma Laboratuarı Projesi</t>
  </si>
  <si>
    <t>Rektörlük Bilimsel Araştırma Projeleri</t>
  </si>
  <si>
    <t>Çeşitli Ünitelerin Etüd Projesi:</t>
  </si>
  <si>
    <t>Beşiktaş Merkez Kampuse yapılacak olan Kongre ve Kültür Merkezi ile Davutpaşa kampusu ana girişinin yapımı için uygulama projelerini hazırlanması</t>
  </si>
  <si>
    <t>Derslik ve Merkezi Birimler Projesi:</t>
  </si>
  <si>
    <r>
      <t xml:space="preserve">*  Davutpaşa Kampüsü </t>
    </r>
    <r>
      <rPr>
        <b/>
        <sz val="10"/>
        <rFont val="Times New Roman"/>
        <family val="1"/>
        <charset val="162"/>
      </rPr>
      <t xml:space="preserve"> Fen Edebiyat Fakültesi Dekanlık-Derslik İnşaatı (14.140 m²).</t>
    </r>
    <r>
      <rPr>
        <sz val="10"/>
        <rFont val="Times New Roman"/>
        <family val="1"/>
        <charset val="162"/>
      </rPr>
      <t xml:space="preserve"> İhalesi yıllara sari olarak yapılan işin </t>
    </r>
    <r>
      <rPr>
        <b/>
        <sz val="10"/>
        <rFont val="Times New Roman"/>
        <family val="1"/>
        <charset val="162"/>
      </rPr>
      <t xml:space="preserve">2011 yılı eylül ayı </t>
    </r>
    <r>
      <rPr>
        <sz val="10"/>
        <rFont val="Times New Roman"/>
        <family val="1"/>
        <charset val="162"/>
      </rPr>
      <t xml:space="preserve">itibari ile inşaatına başlanmıştır. İşin </t>
    </r>
    <r>
      <rPr>
        <b/>
        <sz val="10"/>
        <rFont val="Times New Roman"/>
        <family val="1"/>
        <charset val="162"/>
      </rPr>
      <t xml:space="preserve"> % 35 (4.949 m</t>
    </r>
    <r>
      <rPr>
        <b/>
        <vertAlign val="superscript"/>
        <sz val="10"/>
        <rFont val="Times New Roman"/>
        <family val="1"/>
        <charset val="162"/>
      </rPr>
      <t>2</t>
    </r>
    <r>
      <rPr>
        <b/>
        <sz val="10"/>
        <rFont val="Times New Roman"/>
        <family val="1"/>
        <charset val="162"/>
      </rPr>
      <t>) 2011 yılında,  % 60 lık  (8.484 m</t>
    </r>
    <r>
      <rPr>
        <b/>
        <vertAlign val="superscript"/>
        <sz val="10"/>
        <rFont val="Times New Roman"/>
        <family val="1"/>
        <charset val="162"/>
      </rPr>
      <t>2</t>
    </r>
    <r>
      <rPr>
        <b/>
        <sz val="10"/>
        <rFont val="Times New Roman"/>
        <family val="1"/>
        <charset val="162"/>
      </rPr>
      <t>) kısmı ise 2012</t>
    </r>
    <r>
      <rPr>
        <sz val="10"/>
        <rFont val="Times New Roman"/>
        <family val="1"/>
        <charset val="162"/>
      </rPr>
      <t xml:space="preserve"> yılında,  %5 lik (707  m</t>
    </r>
    <r>
      <rPr>
        <vertAlign val="superscript"/>
        <sz val="10"/>
        <rFont val="Times New Roman"/>
        <family val="1"/>
        <charset val="162"/>
      </rPr>
      <t>2</t>
    </r>
    <r>
      <rPr>
        <sz val="10"/>
        <rFont val="Times New Roman"/>
        <family val="1"/>
        <charset val="162"/>
      </rPr>
      <t xml:space="preserve"> ) kısmınında tamamlanarak</t>
    </r>
    <r>
      <rPr>
        <b/>
        <sz val="10"/>
        <rFont val="Times New Roman"/>
        <family val="1"/>
        <charset val="162"/>
      </rPr>
      <t xml:space="preserve"> 2013 tamamlanarak hizmete açılması planmaktadır.</t>
    </r>
  </si>
  <si>
    <r>
      <t xml:space="preserve">* </t>
    </r>
    <r>
      <rPr>
        <sz val="10"/>
        <rFont val="Times New Roman"/>
        <family val="1"/>
        <charset val="162"/>
      </rPr>
      <t xml:space="preserve">Davutpaşa Kampüsü </t>
    </r>
    <r>
      <rPr>
        <b/>
        <sz val="10"/>
        <rFont val="Times New Roman"/>
        <family val="1"/>
        <charset val="162"/>
      </rPr>
      <t xml:space="preserve">Eğitim Bilimleri Fakültesi İnşaatı (14.893 m²): </t>
    </r>
    <r>
      <rPr>
        <sz val="10"/>
        <rFont val="Times New Roman"/>
        <family val="1"/>
        <charset val="162"/>
      </rPr>
      <t xml:space="preserve">Projenin 2012 yılında  ihalesi yapılarak inşaatına başlanmış </t>
    </r>
    <r>
      <rPr>
        <b/>
        <sz val="10"/>
        <rFont val="Times New Roman"/>
        <family val="1"/>
        <charset val="162"/>
      </rPr>
      <t xml:space="preserve">2012 </t>
    </r>
    <r>
      <rPr>
        <sz val="10"/>
        <rFont val="Times New Roman"/>
        <family val="1"/>
        <charset val="162"/>
      </rPr>
      <t>yılı sonu itibariyle</t>
    </r>
    <r>
      <rPr>
        <b/>
        <sz val="10"/>
        <rFont val="Times New Roman"/>
        <family val="1"/>
        <charset val="162"/>
      </rPr>
      <t xml:space="preserve"> %35 (5.212,55 m</t>
    </r>
    <r>
      <rPr>
        <b/>
        <vertAlign val="superscript"/>
        <sz val="10"/>
        <rFont val="Times New Roman"/>
        <family val="1"/>
        <charset val="162"/>
      </rPr>
      <t>2</t>
    </r>
    <r>
      <rPr>
        <b/>
        <sz val="10"/>
        <rFont val="Times New Roman"/>
        <family val="1"/>
        <charset val="162"/>
      </rPr>
      <t>)</t>
    </r>
    <r>
      <rPr>
        <sz val="10"/>
        <rFont val="Times New Roman"/>
        <family val="1"/>
        <charset val="162"/>
      </rPr>
      <t xml:space="preserve"> tamalanmış, kalan </t>
    </r>
    <r>
      <rPr>
        <b/>
        <sz val="10"/>
        <rFont val="Times New Roman"/>
        <family val="1"/>
        <charset val="162"/>
      </rPr>
      <t>%65 lik ( 9.680,45 m</t>
    </r>
    <r>
      <rPr>
        <b/>
        <vertAlign val="superscript"/>
        <sz val="10"/>
        <rFont val="Times New Roman"/>
        <family val="1"/>
        <charset val="162"/>
      </rPr>
      <t>2</t>
    </r>
    <r>
      <rPr>
        <b/>
        <sz val="10"/>
        <rFont val="Times New Roman"/>
        <family val="1"/>
        <charset val="162"/>
      </rPr>
      <t>)</t>
    </r>
    <r>
      <rPr>
        <sz val="10"/>
        <rFont val="Times New Roman"/>
        <family val="1"/>
        <charset val="162"/>
      </rPr>
      <t xml:space="preserve"> kısmının 2013 yılı Eylül ayı itibariyle bitirilerek </t>
    </r>
    <r>
      <rPr>
        <b/>
        <sz val="10"/>
        <rFont val="Times New Roman"/>
        <family val="1"/>
        <charset val="162"/>
      </rPr>
      <t xml:space="preserve"> hizmete açılması planlanmaktadır.</t>
    </r>
  </si>
  <si>
    <t>Kampüs Alt Yapısı:</t>
  </si>
  <si>
    <t>Büyük Onarım Projesi:</t>
  </si>
  <si>
    <t>* Davutpaşa Kampusu 1 ve 2 nolu kapılar arası çevre duvarlarının revize edilmesi.</t>
  </si>
  <si>
    <t>* Davutpaşa Kampusu peyzaj atölyesi yapılması</t>
  </si>
  <si>
    <t>*  Davutpaşa Kampusu sera çevre betonu ve döşeme kaplaması yapılması</t>
  </si>
  <si>
    <t>* Davutpaşa Kampusunde yemekhane-fıtnes salonu-öğrcenci yurdu ve çeşitli mahallerde onarım ve tadilat işlerinin yapılması.</t>
  </si>
  <si>
    <t>* Davutpaşa Kampusu Esenler giriş meydanı asfalt kaplama yapılması.</t>
  </si>
  <si>
    <t>* Yıldız Merkez Kampus Skompanzasyon tesisatı onarım işleri.</t>
  </si>
  <si>
    <t>*  Davutpaşa Kampusun Kimya Laboratuvarı onarım işi.</t>
  </si>
  <si>
    <t>* Davutpaşa Kampusu Marangoz ve Demir Atelyesi havalandırma tesisatı yapılması işi.</t>
  </si>
  <si>
    <t>* Yıldız Merkez Kampusu  E Blok Döküm Laboratuvarı tadilat ve Davutpaşa Kampüsü İnşaat Fakültesi mermer tamiratları,garaj dilatasyon onarımı.</t>
  </si>
  <si>
    <t>* Merkez Kampus Kongre Merkezi A Blokta 3 adet seminer salonuna. anfiye dönüştürülmesi, B Blok 1. kat aleminyum doğrama işleri.</t>
  </si>
  <si>
    <t>* Davutpaşa Yerleşkesi deposu etrafı taş duvar yapım işi.</t>
  </si>
  <si>
    <t>*  Maslak kampusu A ve B Blok yurt binaları iç mekanlarda boya işi.</t>
  </si>
  <si>
    <t>* Davutpaşa Kampusu Kimya Metalurji Fakültesi engelli asansörü yapılması işi.</t>
  </si>
  <si>
    <t>* Yıldız  Kampusu eğitim ve hizmet amaçlı kullanılan bloklarda çeşitli tadilat ve onarım yapılması</t>
  </si>
  <si>
    <t>* Yıldız Kampusü Öğrenci  İşleri Daire Başkanlığı Davutpaşa Kampusu Fen Edebiyat Fakültesi boya ve mermer tamir işleri.</t>
  </si>
  <si>
    <t>*  Davutpaşa Kampusu Kimya Metalurji Fakültesi laboratuvar yapım ve çeşitli tadilat işi.</t>
  </si>
  <si>
    <t>* Davutpaşa Kampusu çevre aydınlatma işi.</t>
  </si>
  <si>
    <t>* Yıldız Kampus kazan dairesi oluşturulması işi.</t>
  </si>
  <si>
    <t>* Merkez Kampusu çukursaray odaları kalemişi konservasyon ve restorasyonu.</t>
  </si>
  <si>
    <t>* Davutpaşa Kampusu Sanat Tasarım Fakültesi müzik odaları ses izolasyonu yapılması.</t>
  </si>
  <si>
    <t>* Yıldız Kampusu  G Blokta boya ve çeşitli tadilat işleri yapılması.</t>
  </si>
  <si>
    <t>Muhtelif İşler Projesi:</t>
  </si>
  <si>
    <r>
      <t xml:space="preserve">* </t>
    </r>
    <r>
      <rPr>
        <sz val="10"/>
        <rFont val="Times New Roman"/>
        <family val="1"/>
        <charset val="162"/>
      </rPr>
      <t xml:space="preserve">Proje kapsamında Üniversitemiz birimlerinin ihtiyaç duyduğu makine teçhizat ve donanım ihtiyaçları karşılanmış,   2012 yıllında yapılan Türkçe ve yabancı dilde basılı kitap alımı ile toplam kitap sayısını 70.064'e çıkarmış, Aboneliği devam eden Basılı Süreli Yayın sayısı: 171, toplam basılı yüksek lisans ve doktora tezi sayısı: 8581, toplam veri tabanı sayısı: 64 veritabanlarında yer alan yaklaşık elektronik dergi sayısı: 66.700'e, veritabanlarından yer alan yaklaşık elektronik kitap sayısı: 137.000'e ulaşmış,olup projenin nakdi ve fiziki gerçekleşme ile ilgili detaylı bilgileri </t>
    </r>
    <r>
      <rPr>
        <b/>
        <sz val="10"/>
        <rFont val="Times New Roman"/>
        <family val="1"/>
        <charset val="162"/>
      </rPr>
      <t>"2012 Yılı Proje Uygulamaları"</t>
    </r>
    <r>
      <rPr>
        <sz val="10"/>
        <rFont val="Times New Roman"/>
        <family val="1"/>
        <charset val="162"/>
      </rPr>
      <t xml:space="preserve"> bölümünde belirtilmiştir.</t>
    </r>
  </si>
  <si>
    <r>
      <t>* Genel Yatırım Uygulama Durumu:</t>
    </r>
    <r>
      <rPr>
        <sz val="12"/>
        <rFont val="TR Arial"/>
      </rPr>
      <t/>
    </r>
  </si>
  <si>
    <t>YILDIZ TEKNİK ÜNİVERSİTESİ</t>
  </si>
  <si>
    <t>(TEKNOLOJİK ARAŞTIRMA SEKTÖRÜ)</t>
  </si>
  <si>
    <t>(BİN TL)</t>
  </si>
  <si>
    <t>SEKTÖR ADI</t>
  </si>
  <si>
    <t>FİNANSMAN KAYNAĞI</t>
  </si>
  <si>
    <t>PROJE SAYISI</t>
  </si>
  <si>
    <t>PROJE TUTARI</t>
  </si>
  <si>
    <t>2011 SONU TAHMİNİ HARCAMA</t>
  </si>
  <si>
    <t>2012 YATIRIM ÖDENEĞİ</t>
  </si>
  <si>
    <t>(ÖZEL BÜTÇE)</t>
  </si>
  <si>
    <t>DIŞ</t>
  </si>
  <si>
    <t>REVİZE</t>
  </si>
  <si>
    <t>EKLENEN</t>
  </si>
  <si>
    <t>( + )</t>
  </si>
  <si>
    <t>DÜŞÜLEN</t>
  </si>
  <si>
    <t>( - )</t>
  </si>
  <si>
    <t>BLOKE</t>
  </si>
  <si>
    <t>2012K120980 numaralı Rektörlük Bilimsel Araştırma Projeleri ödeneğinin 10.000,00.- TL.sı Araştırma Projeleri Gelirleri Payından (Öz Gelirden) karşılanacak olması ve öz gelir gerçekleşmesinin beklenen düzeyde olmaması nedeniyle bloke tutulmuştur.</t>
  </si>
  <si>
    <t>SERBEST (KULLANILABİLİR) ÖDENEK</t>
  </si>
  <si>
    <r>
      <t xml:space="preserve">SERBEST (KULLANILABİLİR) ÖDENEKTEN KALAN </t>
    </r>
    <r>
      <rPr>
        <b/>
        <sz val="10"/>
        <color indexed="12"/>
        <rFont val="Times New Roman"/>
        <family val="1"/>
        <charset val="162"/>
      </rPr>
      <t>(HARCANAMAYAN)</t>
    </r>
  </si>
  <si>
    <t>PROGRAM ÖDENEĞİNE GÖRE</t>
  </si>
  <si>
    <t>REVİZE PROGRAM ÖDENEĞİNE GÖRE</t>
  </si>
  <si>
    <t>SERBEST (KULLANILABİLİR) ÖDENEĞİNE GÖRE</t>
  </si>
  <si>
    <r>
      <t>NAKDİ GERÇEKLEŞME SEVİYESİ İLE İLGİLİ DEĞERLENDİRMELER:</t>
    </r>
    <r>
      <rPr>
        <sz val="10"/>
        <color indexed="8"/>
        <rFont val="Times New Roman"/>
        <family val="1"/>
        <charset val="162"/>
      </rPr>
      <t xml:space="preserve"> </t>
    </r>
    <r>
      <rPr>
        <b/>
        <sz val="10"/>
        <color indexed="8"/>
        <rFont val="Times New Roman"/>
        <family val="1"/>
        <charset val="162"/>
      </rPr>
      <t/>
    </r>
  </si>
  <si>
    <t>(EĞİTİM - YÜKSEKÖĞRETİM SEKTÖRÜ)</t>
  </si>
  <si>
    <t>(0)</t>
  </si>
  <si>
    <t>(203)</t>
  </si>
  <si>
    <t>PROGRAMINA GÖRE</t>
  </si>
  <si>
    <t xml:space="preserve"> REVİZE PROGRAMA GÖRE</t>
  </si>
  <si>
    <r>
      <t>NAKDİ GERÇEKLEŞME SEVİYESİ İLE İLGİLİ DEĞERLENDİRMELER:</t>
    </r>
    <r>
      <rPr>
        <sz val="10"/>
        <color indexed="8"/>
        <rFont val="Times New Roman"/>
        <family val="1"/>
        <charset val="162"/>
      </rPr>
      <t xml:space="preserve"> </t>
    </r>
  </si>
  <si>
    <t>(EĞİTİM - KÜLTÜR SEKTÖRÜ)</t>
  </si>
  <si>
    <t xml:space="preserve"> PROGRAMINA GÖRE</t>
  </si>
  <si>
    <r>
      <t>NAKDİ GERÇEKLEŞME SEVİYESİ İLE İLGİLİ DEĞERLENDİRMELER:</t>
    </r>
    <r>
      <rPr>
        <b/>
        <sz val="10"/>
        <rFont val="Times New Roman"/>
        <family val="1"/>
        <charset val="162"/>
      </rPr>
      <t xml:space="preserve"> </t>
    </r>
  </si>
  <si>
    <r>
      <t>AYNİ GERÇEKLEŞME SEVİYESİ İLE İLGİLİ DEĞERLENDİRMELER:</t>
    </r>
    <r>
      <rPr>
        <b/>
        <sz val="10"/>
        <rFont val="Times New Roman"/>
        <family val="1"/>
        <charset val="162"/>
      </rPr>
      <t xml:space="preserve"> </t>
    </r>
  </si>
  <si>
    <t>(EĞİTİM - BEDEN EĞİTİMİ VE SPOR)</t>
  </si>
  <si>
    <r>
      <t>NAKDİ GERÇEKLEŞME SEVİYESİ İLE İLGİLİ DEĞERLENDİRMELER:</t>
    </r>
    <r>
      <rPr>
        <b/>
        <sz val="10"/>
        <rFont val="Times New Roman"/>
        <family val="1"/>
        <charset val="162"/>
      </rPr>
      <t/>
    </r>
  </si>
  <si>
    <t>(KURUM GENELİ)</t>
  </si>
  <si>
    <t>(466)</t>
  </si>
  <si>
    <r>
      <t>NAKDİ GERÇEKLEŞME SEVİYESİ İLE İLGİLİ DEĞERLENDİRMELER:</t>
    </r>
    <r>
      <rPr>
        <sz val="10"/>
        <color indexed="8"/>
        <rFont val="Times New Roman"/>
        <family val="1"/>
        <charset val="162"/>
      </rPr>
      <t xml:space="preserve"> Üniversitemizin 2012 Yılı Yatırım Programında Eğitim - Yükseköğretim Sektöründe yer alan 1997H031070 numaralı "Derslik ve Merkezi Birimler" projesi kapsamında Eğitim,İktisadi ve İdari Bilimler ve Fen Edebiyat Fakültesi  Binası İnşaatlarının (41.743 m</t>
    </r>
    <r>
      <rPr>
        <vertAlign val="superscript"/>
        <sz val="10"/>
        <color indexed="8"/>
        <rFont val="Times New Roman"/>
        <family val="1"/>
        <charset val="162"/>
      </rPr>
      <t>2</t>
    </r>
    <r>
      <rPr>
        <sz val="10"/>
        <color indexed="8"/>
        <rFont val="Times New Roman"/>
        <family val="1"/>
        <charset val="162"/>
      </rPr>
      <t>)  projelerinde ihale süreçlerinin inşaatların yapılacağı yerleşkenin tarihi dokusu nedeniyle Anıtlar Kurulu ile yapılan görüşme ve yaşılmaların uzaması; imalatlara geç başlanılmasına sebep olmuş ve bu nedenle yıl sonu nakdi gerçekleşme tutarı düşük olmuştur.</t>
    </r>
  </si>
  <si>
    <r>
      <rPr>
        <b/>
        <sz val="10"/>
        <rFont val="Times New Roman"/>
        <family val="1"/>
        <charset val="162"/>
      </rPr>
      <t>Üniversitemizin 2012 Yılı Yatırım Programında, DKH-Teknolojik Araştırma Sektöründe</t>
    </r>
    <r>
      <rPr>
        <sz val="10"/>
        <rFont val="Times New Roman"/>
        <family val="1"/>
        <charset val="162"/>
      </rPr>
      <t xml:space="preserve"> yer alan</t>
    </r>
    <r>
      <rPr>
        <b/>
        <sz val="10"/>
        <rFont val="Times New Roman"/>
        <family val="1"/>
        <charset val="162"/>
      </rPr>
      <t xml:space="preserve"> 2011K120410 </t>
    </r>
    <r>
      <rPr>
        <sz val="10"/>
        <rFont val="Times New Roman"/>
        <family val="1"/>
        <charset val="162"/>
      </rPr>
      <t xml:space="preserve"> numaralı </t>
    </r>
    <r>
      <rPr>
        <b/>
        <sz val="10"/>
        <rFont val="Times New Roman"/>
        <family val="1"/>
        <charset val="162"/>
      </rPr>
      <t xml:space="preserve">"Merkezi Araştırma Laboraturı" </t>
    </r>
    <r>
      <rPr>
        <sz val="10"/>
        <rFont val="Times New Roman"/>
        <family val="1"/>
        <charset val="162"/>
      </rPr>
      <t>projesi bina inşaatının Davutpaşa Kampüsünde yeralan tarihi yapılara uygunluğunun göz önüne alınmasının zorunluluğu nedeniyle Anıtlar Kurulu ile yapılan görüşme ve yazışmaların henuz sonuçlandırılamaması nedeniyle . Taşınma maliyeti yüksek olan cihaz alımlarının binanın yapımının tamamlanması sonrasında gerçekleştirilmesi planlandığından nakdi gerçekleşme seviyesi düşük olmuştur.</t>
    </r>
  </si>
  <si>
    <r>
      <t>* Yatırım Uygulamalarında Karşılaşılan Temel Sorunlar :</t>
    </r>
    <r>
      <rPr>
        <sz val="12"/>
        <rFont val="Times New Roman"/>
        <family val="1"/>
        <charset val="162"/>
      </rPr>
      <t/>
    </r>
  </si>
  <si>
    <t>Yatırım projelerinin ödenekleri planlanan kurum tekliflerine göre tahsis edilmemesi ve tahsis edilen ödeneklerin yetersiz olması. Bu nedenle yatırım projeleri zamanında bitirilememekte, projelerden beklenen fayda azalmakta ve maliyetleri artmaktadır.</t>
  </si>
  <si>
    <t>Ayrıntılı Finansman Programının hazırlanmasında yatırım ödeneklerinin serbest bırakma oranları ile ilgili kurum tekliflerinin yeterince dikkate alınmaması. Bu nedenle yatırım projelerinin planlanan uygulama süreçlerinde sıkıntılar yaşanmakta, acıl ve zorunlu ihtiyaçlar zamanında karşılanamamaktadır.</t>
  </si>
  <si>
    <t>Yıl içerisinde yeni projelerin programa alınması ve proje parametrelerinde değişiklik yapılması gibi taleplerin kurumlar arası bürokratik işlemlerinin fazla olması,  uzun sürmesi ve taleplerin yeterince karşılanmaması.</t>
  </si>
  <si>
    <t>Yatırım ödeneklerinin tasarruf tedbirleri kapsamına alınması nedeniyle ödenekler sınırlı veya izne bağlı kullanılmakta yada bloke nedeniyle kullanılamamaktadır. Bu nedenle bürokratik işlemler uzamakta, yatırım projeleri zamanında bitirilememekte, projelerden beklenen fayda azalmakta ve maliyetleri artmaktadır.</t>
  </si>
  <si>
    <t>4734 sayılı Kamu İhale Kanunu'nun ilgili maddelerinde öngörülen süreler (ihale ilan ve itiraz süreleri gibi) ihale sürecinin uzamasına neden olmaktadır.</t>
  </si>
  <si>
    <t>Proje hazırlama, uygulama, izleme ve değerlendirme birimlerindeki personelin nitelik ve sayısının yetersiz olması. Personelin mevzuat konusundaki yetersizliği işlemleri olumsuz yönde etkilemektedir.</t>
  </si>
  <si>
    <t>2012 YILI PROJE UYGULAMALARI</t>
  </si>
  <si>
    <t>(TEKNOLOJİK ARAŞTIRMA SEKTÖRÜNDE YER ALAN PROJELERİN UYGULAMALARI)</t>
  </si>
  <si>
    <t>PROJE NO</t>
  </si>
  <si>
    <t>PROJE  ADI</t>
  </si>
  <si>
    <t>BAŞLAMA VE BİTİŞ TARİHİ</t>
  </si>
  <si>
    <t>2011K120410</t>
  </si>
  <si>
    <t>2011-2013</t>
  </si>
  <si>
    <t>0</t>
  </si>
  <si>
    <t>-----</t>
  </si>
  <si>
    <r>
      <t xml:space="preserve">NAKDİ GERÇEKLEŞME SEVİYESİ İLE İLGİLİ DEĞERLENDİRMELER: </t>
    </r>
    <r>
      <rPr>
        <b/>
        <sz val="10"/>
        <rFont val="Times New Roman"/>
        <family val="1"/>
        <charset val="162"/>
      </rPr>
      <t xml:space="preserve">2011K120410 numaralı Merkezi Araştırma Laboratuarı Projesi </t>
    </r>
  </si>
  <si>
    <t>REVİZE:</t>
  </si>
  <si>
    <t>EKLENEN:</t>
  </si>
  <si>
    <r>
      <t>DÜŞÜLEN:</t>
    </r>
    <r>
      <rPr>
        <sz val="10"/>
        <color indexed="8"/>
        <rFont val="Times New Roman"/>
        <family val="1"/>
        <charset val="162"/>
      </rPr>
      <t/>
    </r>
  </si>
  <si>
    <t>HARCAMA BİLGİLERİ:</t>
  </si>
  <si>
    <t>06.1 Mamul Mal Alımları</t>
  </si>
  <si>
    <t>:</t>
  </si>
  <si>
    <t>06.2 Menkul Sermaye Üretim Giderleri</t>
  </si>
  <si>
    <t>06.3 Gayrimaddi Hak Alımları</t>
  </si>
  <si>
    <t>06.5 Gayrimenkul Sermaye Üretim Giderleri</t>
  </si>
  <si>
    <t>06.6 Menkul Malların Büyük Onarım Giderleri</t>
  </si>
  <si>
    <t>06.9 Diğer Sermaye Giderleri</t>
  </si>
  <si>
    <t>Harcamalar Toplamı</t>
  </si>
  <si>
    <r>
      <t xml:space="preserve">Nakdi Gerçekleşme Seviyesinin Düşük Olması İle İlgi Açıklama:  </t>
    </r>
    <r>
      <rPr>
        <sz val="10"/>
        <rFont val="Times New Roman"/>
        <family val="1"/>
        <charset val="162"/>
      </rPr>
      <t>Proje ile Davutpaşa Kampüsüne yapılması öngörülen laboratuvar binasının yerleşkedeki tarihi yapılar nedeniyle Anıtlar Kurulundan alınması gereken izinlerin gecikmesi nedeniyle nakdi gerçekleşme seviyesi düşük olmuştur.</t>
    </r>
  </si>
  <si>
    <t>FİZİKİ GERÇEKLEŞME:</t>
  </si>
  <si>
    <t>HARCAMALARLA SAĞLANAN FİZİKİ GERÇEKLEŞME:</t>
  </si>
  <si>
    <t>MİKTAR</t>
  </si>
  <si>
    <t>BİRİM</t>
  </si>
  <si>
    <t>TUTAR</t>
  </si>
  <si>
    <t>(06.1 MAMUL MAL ALIMLARI-06.2 MENKUL SERMAYE ÜRETİM GİDERLERİ-06.3 GAYRİ MADDİ HAK ALIMLARI-06.6 MENKUL MALLARIN BÜYÜK ONARIM GİDERLERİ-06.9 DİĞER SERMAYE GİDERLERİ)</t>
  </si>
  <si>
    <t xml:space="preserve">Dr.Kıvanç BİRSOY-Dr.Ömer YILMAZ Yolluk Haziran 2012 ABD-İstanbul Sadece Uçak Bileti </t>
  </si>
  <si>
    <t>DOÇ.DR.Orhan ÖZDEMİR Avusturya yolluk gideri 10-14 Haziran 2012</t>
  </si>
  <si>
    <t>PROF.DR.Ahmet KOYUN  Avusturya yolluk gideri 10-14 Haziran 2012</t>
  </si>
  <si>
    <t>Sözleşmeli Personel Ağustos Maaş (3 Kişi) </t>
  </si>
  <si>
    <t>Sözleşmeli Personel Eylül Maaş (3 Kişi) </t>
  </si>
  <si>
    <t>Heıdolph  561-01100 Advantage Age HL/G1 Rotary Evaparot 5000,00 , MPC 095 Z Vakum Pompası  2460</t>
  </si>
  <si>
    <t xml:space="preserve">Balance beam socket </t>
  </si>
  <si>
    <t>Sözleşmeli Personel Ekim Maaş (3 Kişi) </t>
  </si>
  <si>
    <t>4 Kalem Malzeme Aalımı (ELGA CONDITIONING Kartuş, 10" Kaba Elyaf Filtre)</t>
  </si>
  <si>
    <t>Sözleşmeli Personel Kasım Maaş (3 Kişi) </t>
  </si>
  <si>
    <t>Muhtelif Sarf Malzeme Alımı</t>
  </si>
  <si>
    <t xml:space="preserve">Azot Gazı Yüksek  Saflıkta 1 Tüp </t>
  </si>
  <si>
    <t>Sözleşmeli Personel Aralık Maaş (2 Kişi) </t>
  </si>
  <si>
    <t>Open Sample Pan Al. PK/200</t>
  </si>
  <si>
    <t>Elge Labpure S2 Saflaştırma Kartuşu</t>
  </si>
  <si>
    <t>PROJE UYGULAMALARINDA KARŞILAŞILAN SORUNLAR:</t>
  </si>
  <si>
    <r>
      <t>Açıklama</t>
    </r>
    <r>
      <rPr>
        <sz val="10"/>
        <rFont val="Times New Roman"/>
        <family val="1"/>
        <charset val="162"/>
      </rPr>
      <t>:</t>
    </r>
  </si>
  <si>
    <r>
      <t>4. Öneriler :</t>
    </r>
    <r>
      <rPr>
        <sz val="12"/>
        <rFont val="Times New Roman"/>
        <family val="1"/>
        <charset val="162"/>
      </rPr>
      <t xml:space="preserve"> </t>
    </r>
    <r>
      <rPr>
        <i/>
        <sz val="10"/>
        <color indexed="23"/>
        <rFont val="Times New Roman"/>
        <family val="1"/>
        <charset val="162"/>
      </rPr>
      <t>(Bu bölümde, uygulamada karşılaşılan genel, sektörel ve proje bazındaki sorunların çözümüne yönelik öneriler belirtilecektir.</t>
    </r>
    <r>
      <rPr>
        <i/>
        <sz val="10"/>
        <color indexed="23"/>
        <rFont val="Times New Roman"/>
        <family val="1"/>
        <charset val="162"/>
      </rPr>
      <t>)</t>
    </r>
  </si>
  <si>
    <t>İlgili projenin ödeneği Döner Sermaye Saymanlığı tarafından aktarılacak Araştırma Projeleri Gelirleri Payından (Öz Gelirden) karşılanacak olması ve öz gelir gerçekleşmesinin beklenen düzeyde olmaması nedeniyle bloke tutulmuştur.</t>
  </si>
  <si>
    <t>06.3 Gayri Maddi Hak Alımları</t>
  </si>
  <si>
    <t>(EĞİTİM - YÜKSEKÖĞRETİM SEKTÖRÜNDE YER ALAN PROJELERİN UYGULAMALARI)</t>
  </si>
  <si>
    <t>Çeşitli Ünitelerin Etüd Projesi</t>
  </si>
  <si>
    <r>
      <t xml:space="preserve">06.5.1.01 Müşavir Firma ve Kişilere Ödemeler - </t>
    </r>
    <r>
      <rPr>
        <b/>
        <sz val="10"/>
        <color indexed="8"/>
        <rFont val="Times New Roman"/>
        <family val="1"/>
        <charset val="162"/>
      </rPr>
      <t>Proje Giderleri</t>
    </r>
  </si>
  <si>
    <t>YAPILAN İŞİN ADI</t>
  </si>
  <si>
    <t>PROJENİN</t>
  </si>
  <si>
    <t>TOPLAM BÜYÜKLÜĞÜ</t>
  </si>
  <si>
    <r>
      <t xml:space="preserve">MEVCUT FİZİKİ DURUMU </t>
    </r>
    <r>
      <rPr>
        <b/>
        <sz val="10"/>
        <color indexed="10"/>
        <rFont val="Times New Roman"/>
        <family val="1"/>
        <charset val="162"/>
      </rPr>
      <t>(2012 ÖNCESİ)</t>
    </r>
  </si>
  <si>
    <t>HARCAMA TUTARI</t>
  </si>
  <si>
    <t>HEDFLN. MİKTAR</t>
  </si>
  <si>
    <t>GERÇKL. MİKTAR</t>
  </si>
  <si>
    <t>22.08.2012 22.12.2012</t>
  </si>
  <si>
    <t>YTÜ Merkez kampus kongre ve kültür merkezi uygulama projeleri hizmet alımı.</t>
  </si>
  <si>
    <t>Beşiktaş Merkez Kampuse yapılacak olan kongre ve kültür merkezi ile d.paşa kampusu ana girişinin yapımı için uygulama projelerini hazırlanması</t>
  </si>
  <si>
    <t>30.000 M²  Yapının Uygulama Projeler</t>
  </si>
  <si>
    <t>_</t>
  </si>
  <si>
    <r>
      <t>Açıklama</t>
    </r>
    <r>
      <rPr>
        <sz val="10"/>
        <rFont val="Times New Roman"/>
        <family val="1"/>
        <charset val="162"/>
      </rPr>
      <t>: Yatırım ödeneklerinin planlanan kurum tekliflere göre tahsis edilmemesi, Ayrıntılı Finansman Programlarının hazırlanmasında yatırım ödenekleri ile ilgili kurum tekliflerinin yeterince dikkate alınmaması, yatırım ödeneklerinin tasarruf tedbirleri kapsamına alınması, ihale süreçlerinin uzun olması ve personel sayısındaki yetersizlik proje uygulamalarında ve değerlendirme raporlarının hazırlanmasında sorunlar yaratmaktadır.</t>
    </r>
  </si>
  <si>
    <t>1997H031070</t>
  </si>
  <si>
    <t>Derslik ve Merkezi Birimler</t>
  </si>
  <si>
    <r>
      <t xml:space="preserve">NAKDİ GERÇEKLEŞME SEVİYESİ İLE İLGİLİ DEĞERLENDİRMELER: </t>
    </r>
    <r>
      <rPr>
        <b/>
        <sz val="10"/>
        <rFont val="Times New Roman"/>
        <family val="1"/>
        <charset val="162"/>
      </rPr>
      <t>1997H031070 Numaralı "Derslik ve Merkezi Birimler" Projesi.</t>
    </r>
  </si>
  <si>
    <r>
      <t xml:space="preserve">06.5.7.01 Müteahhitlik Giderleri - </t>
    </r>
    <r>
      <rPr>
        <b/>
        <sz val="10"/>
        <color indexed="8"/>
        <rFont val="Times New Roman"/>
        <family val="1"/>
        <charset val="162"/>
      </rPr>
      <t>Hizmet Binası</t>
    </r>
  </si>
  <si>
    <r>
      <t>Nakdi Gerçekleşme Seviyesinin Düşük Olması İle İlgi Açıklama:</t>
    </r>
    <r>
      <rPr>
        <sz val="10"/>
        <color indexed="8"/>
        <rFont val="Times New Roman"/>
        <family val="1"/>
        <charset val="162"/>
      </rPr>
      <t xml:space="preserve"> </t>
    </r>
    <r>
      <rPr>
        <b/>
        <sz val="10"/>
        <color indexed="8"/>
        <rFont val="Times New Roman"/>
        <family val="1"/>
        <charset val="162"/>
      </rPr>
      <t/>
    </r>
  </si>
  <si>
    <t>26.09.2011 22.06.2013</t>
  </si>
  <si>
    <t>YTÜ Davutpaşa kampusu fen edebiyat fak. eğitim-dekanlık blokları yapım işi</t>
  </si>
  <si>
    <t>İşin 22.09.2012 yılında tamamlanması planlanmıştır.  Ancak; İstanbul Kültür Varlıklarını Koruma Kurulu tarafından iş durdurulduğundan dolayı 22.06.2013 tarihinde bitirilmesi planlanmıştır.</t>
  </si>
  <si>
    <t>14.140 M²</t>
  </si>
  <si>
    <t>14.09.2012 13.11.2013</t>
  </si>
  <si>
    <t>YTÜ Davutpaşa kampusu eğitim bilimleri fakülte binası yapım işi.</t>
  </si>
  <si>
    <t>2012 yılında İşin ihalesi yapılarak yapımına başlanmıştır. İş programa uygun olarak devam etmektedir.</t>
  </si>
  <si>
    <t>14.893 M²</t>
  </si>
  <si>
    <t>2000H031620</t>
  </si>
  <si>
    <t>Kampüs Altyapısı</t>
  </si>
  <si>
    <r>
      <t xml:space="preserve">NAKDİ GERÇEKLEŞME SEVİYESİ İLE İLGİLİ DEĞERLENDİRMELER: </t>
    </r>
    <r>
      <rPr>
        <b/>
        <sz val="10"/>
        <rFont val="Times New Roman"/>
        <family val="1"/>
        <charset val="162"/>
      </rPr>
      <t>2000H031620 Numaralı "Kampüs Altyapısı" Projesi.</t>
    </r>
  </si>
  <si>
    <r>
      <t>EKLENEN:</t>
    </r>
    <r>
      <rPr>
        <sz val="10"/>
        <color indexed="8"/>
        <rFont val="Times New Roman"/>
        <family val="1"/>
        <charset val="162"/>
      </rPr>
      <t/>
    </r>
  </si>
  <si>
    <r>
      <t xml:space="preserve">06.5.7.90 Müteahhitlik Giderleri - </t>
    </r>
    <r>
      <rPr>
        <b/>
        <sz val="10"/>
        <color indexed="8"/>
        <rFont val="Times New Roman"/>
        <family val="1"/>
        <charset val="162"/>
      </rPr>
      <t>Diğerleri</t>
    </r>
  </si>
  <si>
    <t>2008H035090</t>
  </si>
  <si>
    <t>Büyük Onarım</t>
  </si>
  <si>
    <r>
      <t xml:space="preserve">NAKDİ GERÇEKLEŞME SEVİYESİ İLE İLGİLİ DEĞERLENDİRMELER: </t>
    </r>
    <r>
      <rPr>
        <b/>
        <sz val="10"/>
        <rFont val="Times New Roman"/>
        <family val="1"/>
        <charset val="162"/>
      </rPr>
      <t>2008H035090 Numaralı "Büyük Onarım" Projesi.</t>
    </r>
  </si>
  <si>
    <r>
      <t xml:space="preserve">06.7.7.90 Müteahhitlik Giderleri - </t>
    </r>
    <r>
      <rPr>
        <b/>
        <sz val="10"/>
        <color indexed="8"/>
        <rFont val="Times New Roman"/>
        <family val="1"/>
        <charset val="162"/>
      </rPr>
      <t>Diğerleri</t>
    </r>
  </si>
  <si>
    <t>15.05.2012 14.07.2012</t>
  </si>
  <si>
    <t>YTÜ Davutpaşa Kampusu 1 ve 2 nolu kapılar arası çevre duvarlarının revize edilmesi.</t>
  </si>
  <si>
    <t>Kampus çevre duvarları revize edildi.</t>
  </si>
  <si>
    <t>05.04.2012 19.06.2012</t>
  </si>
  <si>
    <t>YTÜ Davutpaşa Kampusu peyzaj atölyesi yapılması</t>
  </si>
  <si>
    <t>1 Adet atölye yapıldı</t>
  </si>
  <si>
    <t>25.04.2012 18.05.2012</t>
  </si>
  <si>
    <t>YTÜ Davutpaşa kampusu sera çevre betonu ve döşeme kaplaması yapılmas</t>
  </si>
  <si>
    <t>Sera yapımı için alt yapı ve döşeme betonu yapıldı.</t>
  </si>
  <si>
    <t>08.08.2012 07.10.2012</t>
  </si>
  <si>
    <t>YTÜ Davutpaşa Kampusunde yemekhane-fıtnes salonu-öğrcenci yurdu ve çeşitli mahallerde onarım tadilat işleri yapılması.</t>
  </si>
  <si>
    <t>D.paşa yerleşkesinde eğitim ve hizmet amaçlı binalarda çeşitli tadilatlar yapıldı.</t>
  </si>
  <si>
    <t>26.04.2012 29.04.2012</t>
  </si>
  <si>
    <t>YTÜ Davutpaşa Kampusu Esenler giriş meydanı asfalt kaplama yapılması.</t>
  </si>
  <si>
    <t>Kampus girişinde asfaltlama yapıldı.</t>
  </si>
  <si>
    <t>04.06.2012 10.07.2012</t>
  </si>
  <si>
    <t>YTÜ Yerleşkeleri kompanzasyon tesisatı onarım işleri.</t>
  </si>
  <si>
    <t>Elektrik kompanzasyon onarımları yapıldı.</t>
  </si>
  <si>
    <t>09.05.2012 10.07.2012</t>
  </si>
  <si>
    <t>YTÜ Davutpaşa Kampusu Kimya Laboratuvarı onarım işi.</t>
  </si>
  <si>
    <t>Kimya Laboratuvarında onarım ve yenileme yapıldı.</t>
  </si>
  <si>
    <t>08.06.2012 18.06.2012</t>
  </si>
  <si>
    <t>YTÜ Dtpaşa Kampusu YDO Kütüphane arası yürüme yolları ve kaldırım yapımı</t>
  </si>
  <si>
    <t>Yaya yürüme yolları ve kaldırım yapıldı.</t>
  </si>
  <si>
    <t>06.06.2012 23.07.2012</t>
  </si>
  <si>
    <t>YTÜ Davutpaşa Kampus marangoz ve demir atelyesi havalandırma tesisatı yapılması işi.</t>
  </si>
  <si>
    <t>Atölyelerde havalandırma tesisatı yapıldı.</t>
  </si>
  <si>
    <t>13.06.2012 27.07.2012</t>
  </si>
  <si>
    <t>YTÜ Merkez kamp. E Blok döküm lab. tadilat ve Davutpaşa Kampüsü İnşaat. Fakültesi mermer tamiratları,garaj dilatasyon onarımı.</t>
  </si>
  <si>
    <t>11.06.2012 25.07.2012</t>
  </si>
  <si>
    <t>YTÜ Kongre merkezi A blokta 3 adet seminer sal. anfiye dönüştürülmesi, B blok 1. kat alum. doğr. işleri.</t>
  </si>
  <si>
    <t>20.06.2012 30.07.2012</t>
  </si>
  <si>
    <t>YTÜ Davutpaşa kampusu deposu etrafı taş duvar yapım işi.</t>
  </si>
  <si>
    <t>31.08.2012 10.10.2012</t>
  </si>
  <si>
    <t>YTÜ Maslak kampusu A ve B blok yurt binaları iç mekanlarda boya işi.</t>
  </si>
  <si>
    <t>10.02.2012 29.07.2012</t>
  </si>
  <si>
    <t>YTÜ Davutpaşa Kampusu Kimya Metalurji Fakültesi engelli asansörü yapılması işi.</t>
  </si>
  <si>
    <t>25.09.2012 24.11.2012</t>
  </si>
  <si>
    <t>YTÜ Merkez Kampus eğitim-hizmet amaçlı kullanılan bloklarda çeşitli tadilat ve onarım yapılması</t>
  </si>
  <si>
    <t>11.12.2012 21.12.2012</t>
  </si>
  <si>
    <t>YTÜ Merkez kamp. öğrc. işleri daire başk. -davutpaşa kampusu fenedebiyat fak. boya ve mermer tamir işleri.</t>
  </si>
  <si>
    <t>İhaleye itirazen şikayet müracatı yapıldığından dolayı gecikme oldu. 2013 yılında yapımına başlanarak tamamalanacaktır.</t>
  </si>
  <si>
    <t>07.12.2012 27.12.2012</t>
  </si>
  <si>
    <t>YTÜ Davutpaşa kampusu kimya metalurji fakültesi laboratuvar yapım ve çeşitli tadilat işi.</t>
  </si>
  <si>
    <t>08.10.2012 20.11.2012</t>
  </si>
  <si>
    <t>YTÜ Davutpaşa kampusu çevre aydınlatma işi.</t>
  </si>
  <si>
    <t>Kampus içi aydınlatma işleri % 70 oranında tamamlandı yıl sonu olması nedeniyle, 2013 yılı şubat ayı itibari tamamlanacaktır.</t>
  </si>
  <si>
    <t>05.09.2012 15.12.2012</t>
  </si>
  <si>
    <t>YTÜ Merkez Kampus Kazan Dairesi oluşturulması işi.</t>
  </si>
  <si>
    <t>C blok yıkımı nedeniyle yeni kazan dairesi yapılmıştır.</t>
  </si>
  <si>
    <t>12.11.2012 12.12.2012</t>
  </si>
  <si>
    <t>YTÜ Merkez Kampus Çukursaray odaları kalemişi konservasyon ve restorasyonu.</t>
  </si>
  <si>
    <t>Restorasyon ve Konservasyon yapıldı.</t>
  </si>
  <si>
    <t>19.11.2012 18.12.2012</t>
  </si>
  <si>
    <t>YTÜ Davutpaşa Kampusu Sanat ve Tasarım Fakültesi müzik odaları ses izolasyonu yapılması.</t>
  </si>
  <si>
    <t>Sanat tasarım fakültesi için Müzik odaları yapıldı.</t>
  </si>
  <si>
    <t>YTÜ G Blokta boya ve çeşitli tadilat işleri yapılması.</t>
  </si>
  <si>
    <t>Çeşitli onarımlar ve yenileme çalışmaları yapıldı.</t>
  </si>
  <si>
    <t>Muhtelif İşler</t>
  </si>
  <si>
    <r>
      <t xml:space="preserve">NAKDİ GERÇEKLEŞME SEVİYESİ İLE İLGİLİ DEĞERLENDİRMELER: </t>
    </r>
    <r>
      <rPr>
        <b/>
        <sz val="10"/>
        <rFont val="Times New Roman"/>
        <family val="1"/>
        <charset val="162"/>
      </rPr>
      <t>2011H036320 Numaralı "Muhtelif İşler" Projesi.</t>
    </r>
  </si>
  <si>
    <t>Nakdi Gerçekleşme Seviyesinin Düşük Olması İle İlgi Açıklama:</t>
  </si>
  <si>
    <t>Bilgisayar</t>
  </si>
  <si>
    <t>Adet</t>
  </si>
  <si>
    <t>Server (Davutpaşa Bilgi İşlem)</t>
  </si>
  <si>
    <t>Kalem</t>
  </si>
  <si>
    <t>Uzaktan Eğitim Server Alımı</t>
  </si>
  <si>
    <t>Kablosuz Erişim Cihazı (Bilgi İşlem D. Bşk.)</t>
  </si>
  <si>
    <t>Switch (Öğrenci Bilgi Sistemi)</t>
  </si>
  <si>
    <t>Usis Donanım Güncellemesi (Bilgi İşlem D. Bşk.)</t>
  </si>
  <si>
    <t>Monitör</t>
  </si>
  <si>
    <t>Koltuk Merkez Ambar (Şef)</t>
  </si>
  <si>
    <t>Koltuk Merkez Ambar (Misafir)</t>
  </si>
  <si>
    <t>Mobilya (Tarihi Yarımada Enstitüsü)</t>
  </si>
  <si>
    <t>Mobilya (Yabancı Diller)</t>
  </si>
  <si>
    <t>Makam Takımı ve Koltuk (Yabancı Diller)</t>
  </si>
  <si>
    <t>Koltuk (Mekatronik Müh.)</t>
  </si>
  <si>
    <t>Makam Koltuğu (Fen Edebiyat Fakültesi)</t>
  </si>
  <si>
    <t xml:space="preserve">Masa, Duvar Nişi, Gemi Standı, Kalor. Altı (Fen Bilimleri) </t>
  </si>
  <si>
    <t>Masa, Koltuk (Gemi İnşaat Fakültesi)</t>
  </si>
  <si>
    <t>Koltuk (Tarihi Yarımada Enstitüsü)</t>
  </si>
  <si>
    <t>Koltuk (Fakülteler)</t>
  </si>
  <si>
    <t>Perde (Elektrik Fakültesi)</t>
  </si>
  <si>
    <t>Koltuk (Fen Bilimleri)</t>
  </si>
  <si>
    <t>Koltuk Takımı (Kongre Merkezi)</t>
  </si>
  <si>
    <t>Konferans Koltuğu (Kongre Merkezi)</t>
  </si>
  <si>
    <t>Mobilya (Yapı İşleri Daire Başkanı)</t>
  </si>
  <si>
    <t>Koltuk (Yabancı Diller)</t>
  </si>
  <si>
    <t>Mobilya (Kongre Merkezi)</t>
  </si>
  <si>
    <t>Koltuk (Danışmanlar)</t>
  </si>
  <si>
    <t>Mobilya (Danışman Odası)</t>
  </si>
  <si>
    <t>Mobilya (Bilgi İşlem Toplantı ve makam Odası)</t>
  </si>
  <si>
    <t>Mobilya (Merkez Lab. Müdür Yrd. Odası)</t>
  </si>
  <si>
    <t>Mobilya (Merkez Lab. Müdür Odası)</t>
  </si>
  <si>
    <t>Mobilya (Fen Bilimleri Ens. Sekreteri Odası)</t>
  </si>
  <si>
    <t>Mobilya (Genel Sek. Yrd. Odaları)</t>
  </si>
  <si>
    <t>Öğrenci Sırası (T Blok 4 sınıf)</t>
  </si>
  <si>
    <t>Barkovizyon 3200 Ansi Lümen</t>
  </si>
  <si>
    <t>Fax Makinası</t>
  </si>
  <si>
    <t>Telefon Makinası (Kablolu)</t>
  </si>
  <si>
    <t>Telefon Makinası (Telsiz Telefon)</t>
  </si>
  <si>
    <t>Muhtelif Laboratuvar Cihazı (Gemi İnşaat Fakültesi) 2011 Akreditif</t>
  </si>
  <si>
    <t>Çim Biçme Traktörü (Davutpaşa Kampüsü)</t>
  </si>
  <si>
    <t>Evrak İmha Makinası</t>
  </si>
  <si>
    <t>Hidrolik Laboratuvarı 15 Metre Doğrusal Kanal</t>
  </si>
  <si>
    <t>Turnike, Bariyer (Davutpaşa Kampüsü)</t>
  </si>
  <si>
    <t>Jenaratör (İktisat Fakültesi)</t>
  </si>
  <si>
    <t>Öğrenci Bilgisayar Sınıfı</t>
  </si>
  <si>
    <t>Muhtelif Laboratuvar Cihazı (İnşaat Fakültesi)</t>
  </si>
  <si>
    <t>Aydınlatma Direği Armatürü</t>
  </si>
  <si>
    <t>Yazıcı</t>
  </si>
  <si>
    <t>Öğrenci Sırası (Fen Edebiyat Fakültesi)</t>
  </si>
  <si>
    <t>Öğrenci Sırası (İktisat Fakültesi)</t>
  </si>
  <si>
    <t>Öğrenci Sırası (Kimya Metalurji Fakültesi)</t>
  </si>
  <si>
    <t>Muhtelif Laboratuvar Cihazı (Fen Edebiyat Fakültesi)</t>
  </si>
  <si>
    <t xml:space="preserve">NAKLİ YEKÜN </t>
  </si>
  <si>
    <t>Muhtelif Laboratuvar Cihazı (Makine Fakültesi)</t>
  </si>
  <si>
    <t>Muhtelif Laboratuvar Cihazı (Sanat ve Tasarım Fakültesi)</t>
  </si>
  <si>
    <t>Bilgilendirme Panosu, Stand, Bariyer (Kongre Merkezi)</t>
  </si>
  <si>
    <t>Kartlı Geçiş Sistemi (Bilgi İşlem)</t>
  </si>
  <si>
    <t>Salyangoz Pompa (Davutpaşa Kampüsü)</t>
  </si>
  <si>
    <t>Maket Atölyesi Malzemeleri - 1 (Mimarlık Fakültesi)</t>
  </si>
  <si>
    <t>Televizyon (Kongre Merkezi,)</t>
  </si>
  <si>
    <t>Telsiz Mikrofon Seti (Halkla İlişkiler)</t>
  </si>
  <si>
    <t>Aydınlatma Direklerine Çiçeklik</t>
  </si>
  <si>
    <t>Aydınlatma Direği ve Konsolu</t>
  </si>
  <si>
    <t>Güç Kaynağı (Kongre Merkezi)</t>
  </si>
  <si>
    <t>Baskı Makinası</t>
  </si>
  <si>
    <t>Jenaratör (Yabancı Diller)</t>
  </si>
  <si>
    <t>Laboratuvar tezgahı (Kimya Metalurji Fakültesi)</t>
  </si>
  <si>
    <t xml:space="preserve">Muhtelif Laboratuvar Cihazı (Aydınlatma Laboratuvarı) </t>
  </si>
  <si>
    <t>Muhtelif Laboratuvar Cihazı (Kontrol ve Otomasyon Müh.)</t>
  </si>
  <si>
    <t>Muhtelif Laboratuvar Cihazı (İhale ile  Alınmayan Cihazlar)</t>
  </si>
  <si>
    <t>NMR Cihazına Sıvı Azot Devar Kabı, Ayak, Pompa (Moleküler Biyoloji ABD.)</t>
  </si>
  <si>
    <t>Muhtelif Laboratuvar Cihazı (MYO)</t>
  </si>
  <si>
    <t>FT-IR Cihazı Dedektör ve Tamir (Fen Edebiyat Fakültesi)</t>
  </si>
  <si>
    <t>Yüz Tanıma Sistemi</t>
  </si>
  <si>
    <t>GPS Aleti (Yapı İşleri)</t>
  </si>
  <si>
    <t>Maket Atölyesi Malzemeleri - 2 (Mimarlık Fakültesi)</t>
  </si>
  <si>
    <t>Metro Ethernet Switch (Bilgi İşlem)</t>
  </si>
  <si>
    <t>Telsiz Rölesi ve Telsiz Alımı</t>
  </si>
  <si>
    <t>Kamera Sistemi Davutpaşa Dış-(K.hane/Kongre Merkezi/Hurdalık/2.Nolu Giriş)</t>
  </si>
  <si>
    <t>Kamera Sistemi Beşiktaş İç-(Kütüphane)</t>
  </si>
  <si>
    <t>Yangın Alarm Sistemi (Rektörlük-Milli Saraylar-Kaynak Lab.)</t>
  </si>
  <si>
    <t>Klima</t>
  </si>
  <si>
    <t>Fotokopi Makinası</t>
  </si>
  <si>
    <t>Scanner (Yüksek Kapasite)</t>
  </si>
  <si>
    <t>Sıra (Sosyal Bilimler Enstitüsü)</t>
  </si>
  <si>
    <t>Muhtelif Demir malzemesi Alımı</t>
  </si>
  <si>
    <t>Muhtelif Lisans ve Yazılım Alımı</t>
  </si>
  <si>
    <t>Muhtelif Araç Onarımı (Destek Hizmetleri)</t>
  </si>
  <si>
    <t>Yabancı Dil Basılı Dergiler</t>
  </si>
  <si>
    <t>Başlık</t>
  </si>
  <si>
    <t>Türkçe Dilde Basılı Kitap Alımı</t>
  </si>
  <si>
    <t>Yabancı Dilde Basılı Kitap</t>
  </si>
  <si>
    <t>Türkçe Dilde Basılı Dergi Alımı</t>
  </si>
  <si>
    <t>Ebrary E-kitap Veritabanı</t>
  </si>
  <si>
    <t>Paket</t>
  </si>
  <si>
    <t>ASTM Standars and Dıgıtal Lıbrary</t>
  </si>
  <si>
    <t>Cambrıdge Unıversıty Press Journals</t>
  </si>
  <si>
    <t>ICE Vırtual Lıbrary</t>
  </si>
  <si>
    <t>ACS Amerıcan Chemıcal Socety Onlıne Veritabanı</t>
  </si>
  <si>
    <t>Scıfınder Onlıne Veritabanı</t>
  </si>
  <si>
    <t xml:space="preserve">Jstor Collectıons </t>
  </si>
  <si>
    <t>CRC - Netbase E-kitap Paketleri: Engnetbase - Statsnetbase - Mathnetbase - Envıronetbase</t>
  </si>
  <si>
    <t>EBSCO Educatıon Research Complete -/ Art and Archıtectural Complete / Avery Index / Econlıt Wıth Full Text Onlıne Veritabanları</t>
  </si>
  <si>
    <t>Sıprınger Lınk Onlıne Veriabanı</t>
  </si>
  <si>
    <t>IOP (Instıtute of Physıcs) Onlıne Veritabanı</t>
  </si>
  <si>
    <t>Ceıc data Onlıne Veritabanı</t>
  </si>
  <si>
    <t>EV2 Engıneerıng Vıllage Onlıne Veritabanı</t>
  </si>
  <si>
    <t>ACM - Amerıcan Computıng Machıne Dıgıtal Lıbrary</t>
  </si>
  <si>
    <t>Hiperkitap Onlıne Veritabanı</t>
  </si>
  <si>
    <t>ASCE(Amerıcan Socıety of Chemıcal Engıneers) Onlıne Journals</t>
  </si>
  <si>
    <t>JCR - Journal  Cıtatıons Reports Onlıne Veritabanı</t>
  </si>
  <si>
    <t>ASME (Amerıcan Socıety of Mechanıcal  Engıneers) Onlıne Journals</t>
  </si>
  <si>
    <t>ICMECHE Journals Onlıne Veritabanı</t>
  </si>
  <si>
    <t>Knovel Onlıne Veritabanı</t>
  </si>
  <si>
    <t>Wıley Blackwell Onlıne Veritabanı</t>
  </si>
  <si>
    <t>Mathscınet Onlıne Veritabanı</t>
  </si>
  <si>
    <t>AIP (Amerıcan Instıtute of Physıcs) Dıgıtal Lıbrary</t>
  </si>
  <si>
    <t>Oxford Unıversıty Press Onlıne Journals</t>
  </si>
  <si>
    <t>Oxford Unıversıty - Grove Musıc / Grove Art Onlıne Veritabanı</t>
  </si>
  <si>
    <t>Elsevıer E-kitap Paketi</t>
  </si>
  <si>
    <t>Hındawı Onlıne Veritabanı</t>
  </si>
  <si>
    <t>Brıdgeman Educatıon Art Lıbrary Onlıne Veritabanı</t>
  </si>
  <si>
    <t>Sage Technıcal Paper Onlıne Veritabanı</t>
  </si>
  <si>
    <t>Hukuk Türk Onlıne Veritabanı</t>
  </si>
  <si>
    <t>Alexander Street Press Onlıne Veritabanı</t>
  </si>
  <si>
    <t>Sprınger Lecture Notes Serıes Onlıne Veritabanı</t>
  </si>
  <si>
    <t>İktisat İşletme Finans Dergisi Onlıne Veritabanı</t>
  </si>
  <si>
    <t>Planta Medıca Onlıne Veritabanı</t>
  </si>
  <si>
    <t>Safarı</t>
  </si>
  <si>
    <t>Elektrikli Araç Alımı Elektrik Elektronik Fak.</t>
  </si>
  <si>
    <t>Derin Dondurcu Kimya Metalurji Fak.</t>
  </si>
  <si>
    <t>Soğutmalı Santrıfuj Kimya Metalurji Fak.</t>
  </si>
  <si>
    <t>Çalkalamalı Su Banyosu , Isıtıcılı Manyetik Karıştırıcı</t>
  </si>
  <si>
    <t>Laboratuvar Malzeme Alımı Kimya Metalurji Fak.</t>
  </si>
  <si>
    <t>Malzeme Alımı Kimya Metalurji Fak.</t>
  </si>
  <si>
    <t>Güç Kaynağı Alımı Kimya Metalurji Fak.</t>
  </si>
  <si>
    <t>Destile Su Cihazı Alımı, Kimya Metalurji Fak.</t>
  </si>
  <si>
    <t>4 Kanallı Osiloskop Elektrik Elektronik Fak.</t>
  </si>
  <si>
    <t>Topraklama Direnci Ölçüm Cihazı, Elektrik Elektronik Fak.</t>
  </si>
  <si>
    <t>Balon Isıtıcı Kimya Metalurji Fak.</t>
  </si>
  <si>
    <t>Laboratuvar Malzeme Alımı Elektrik Elektronik Fak.</t>
  </si>
  <si>
    <t xml:space="preserve">Serbeslik Direnci Vinç Sistemi </t>
  </si>
  <si>
    <t>Meşrufat, Lab. Cihaz ve Mak.Teçhizat Alımı  Gemi İnşaat Denizcilik Fak.</t>
  </si>
  <si>
    <t>Moment Tork Trandüseri, Elestik Kaplin Elektrik Elektronik Fak.</t>
  </si>
  <si>
    <t xml:space="preserve">Devlet Malzeme Ofisi Bilgisayar Alımı Sağlık Kültür ve Spor Daire Bşk. </t>
  </si>
  <si>
    <t>İngilizce Kitap Alımı Kütüphane</t>
  </si>
  <si>
    <t>Yenilebilir Enerji Sistemi Seti  Elektrik Elektronik Fak.</t>
  </si>
  <si>
    <t>Fonksiyon Üreticisi Elektrik Elektronik Fak.</t>
  </si>
  <si>
    <t>Büro Mobilyaları Yemekhane</t>
  </si>
  <si>
    <t>Koltuk Takımı Alımı Fen Edebiyat Fak.</t>
  </si>
  <si>
    <t>Mutfak Ekipmanı Sağlık Kültür Dai.Bşk.</t>
  </si>
  <si>
    <t>GENEL TOPLAM</t>
  </si>
  <si>
    <t>TAŞITIN CİNSİ</t>
  </si>
  <si>
    <t>(EĞİTİM -KÜLTÜR SEKTÖRÜNDE YER ALAN PROJELERİN UYGULAMALARI)</t>
  </si>
  <si>
    <t>FİNANSMAN KAYNAĞI (ÖZEL BÜTÇE)</t>
  </si>
  <si>
    <t>2012H040230</t>
  </si>
  <si>
    <t>Müze Tefrişatı</t>
  </si>
  <si>
    <r>
      <t xml:space="preserve">NAKDİ GERÇEKLEŞME SEVİYESİ İLE İLGİLİ DEĞERLENDİRMELER: </t>
    </r>
    <r>
      <rPr>
        <b/>
        <sz val="10"/>
        <rFont val="Times New Roman"/>
        <family val="1"/>
        <charset val="162"/>
      </rPr>
      <t>1997H050240 Numaralı "Açık ve Kapalı Spor Tesisleri" Projesi.</t>
    </r>
  </si>
  <si>
    <r>
      <t xml:space="preserve">EKLENEN: </t>
    </r>
    <r>
      <rPr>
        <sz val="10"/>
        <rFont val="Times New Roman"/>
        <family val="1"/>
        <charset val="162"/>
      </rPr>
      <t/>
    </r>
  </si>
  <si>
    <r>
      <t xml:space="preserve">06.5.7.02 Müteahhitlik Giderleri - </t>
    </r>
    <r>
      <rPr>
        <b/>
        <sz val="10"/>
        <color indexed="8"/>
        <rFont val="Times New Roman"/>
        <family val="1"/>
        <charset val="162"/>
      </rPr>
      <t>Hizmet Tesisleri</t>
    </r>
  </si>
  <si>
    <t>Mobilya (Otağı Hümayun)</t>
  </si>
  <si>
    <t>Perde (Tarihi Yarımada Enstitüsü)</t>
  </si>
  <si>
    <t>Avize (Rektörlük)</t>
  </si>
  <si>
    <t>Altın Varak (Restorasyon)</t>
  </si>
  <si>
    <t>Mobilya (Rektör Yardımcılığı)</t>
  </si>
  <si>
    <t>Halı (Rektörlük)</t>
  </si>
  <si>
    <t>Avize (Fen Bilimleri)</t>
  </si>
  <si>
    <t>Halı (Otağı Hümayun)</t>
  </si>
  <si>
    <t>Perde (Otağı Hümayun)</t>
  </si>
  <si>
    <t>Masa, Koltuk, Sehpa vs. (Erasmus Ofisi-Otağı Hümayun)</t>
  </si>
  <si>
    <t>Avize (Otağı Hümayun)</t>
  </si>
  <si>
    <t>(EĞİTİM - BEDEN EĞİTİMİ VE SPOR SEKTÖRÜNDE YER ALAN PROJELERİN UYGULAMALARI)</t>
  </si>
  <si>
    <t>1997H050240</t>
  </si>
  <si>
    <t>Açık ve Kapalı Spor Tesisleri</t>
  </si>
  <si>
    <t>1997-2013</t>
  </si>
  <si>
    <t>15.11.2011 12.07.2012</t>
  </si>
  <si>
    <t>YTÜ Davutpaşa kampusu kapalı yüzme havuzu yapım işi.</t>
  </si>
  <si>
    <t>Yapımı tamamlanarak hizmete alınmıştır.</t>
  </si>
  <si>
    <t>4500 m²</t>
  </si>
  <si>
    <t>05.12.2012 14.03.2013</t>
  </si>
  <si>
    <t>YTÜ Davutpaşa kampusu kapalı spor salonu arkası halı saha yapım işi.</t>
  </si>
  <si>
    <t>1500 m²</t>
  </si>
  <si>
    <r>
      <t>4. Öneriler :</t>
    </r>
    <r>
      <rPr>
        <sz val="12"/>
        <rFont val="Times New Roman"/>
        <family val="1"/>
        <charset val="162"/>
      </rPr>
      <t/>
    </r>
  </si>
  <si>
    <t>Yatırım projelerinin ödenekleri bütçe tavan rakamlarına göre değil, kurumların teklif etmiş olduğu ihtiyaçlara göre belirlenmelidir.</t>
  </si>
  <si>
    <t>Ayrıntılı Finansman Programının hazırlanmasında yatırım ödeneklerinin serbest bırakma oranları ile ilgili kurum tekliflerinin dikkate alınması.</t>
  </si>
  <si>
    <t>Yıl içerisinde yeni projelerin programa alınması ve proje parametrelerinde değişiklik yapılması gibi taleplerin kurumlar arası bürokratik işlemlerinin azaltılması ve taleplerin kısa sürede karşılanması.</t>
  </si>
  <si>
    <t>Yatırım ödeneklerinin tasarruf tedbirleri kapsamına alınmaması.</t>
  </si>
  <si>
    <t>4734 sayılı Kamu İhale Kanununun ilgili maddelerinde öngörülen süreler (ihale ilan ve itiraz süreleri gibi) ihale sürecinin uzamasına neden olmayacak şekilde yeniden düzenlenmesi.</t>
  </si>
  <si>
    <t>Proje hazırlama, uygulama, izleme ve değerlendirme birimlerindeki personelin nitelik ve sayısının yeterli düzeye çıkarılabilmesi için kurum ihtiyacına göre kadro tahsisinin yapılması ve personelin proje hazırlama, uygulama, izleme, değerlendirme ve mevzuat konusundaki yetersizliğinin giderilmesi amacıyla Yükseköğretim Kurulu Başkanlığı, Kalkınma Bakanlığı, Maliye Bakanlığı tarafından kurumlara eğitim desteğinin sağlanması.</t>
  </si>
  <si>
    <t>HAZIRLAYAN</t>
  </si>
  <si>
    <t>Zekayi SAĞLAM</t>
  </si>
  <si>
    <t>EK:2</t>
  </si>
  <si>
    <t>BİLİMSEL ARAŞTIRMA PROJELERİ KOORDİNATÖRLÜĞÜ</t>
  </si>
  <si>
    <t>(Bu bölümde, raporda belirtilen temel ve önemli hususlar, bulgular,  tespitler, uygulamada karşılaşılan sorunlar ve geleceğe yönelik öneriler ayrıntıya girilmeksizin,  çok kısa özet olarak belirtilecektir.)</t>
  </si>
  <si>
    <r>
      <t>·</t>
    </r>
    <r>
      <rPr>
        <sz val="7"/>
        <rFont val="Times New Roman"/>
        <family val="1"/>
        <charset val="162"/>
      </rPr>
      <t xml:space="preserve">  </t>
    </r>
    <r>
      <rPr>
        <b/>
        <sz val="12"/>
        <rFont val="Times New Roman"/>
        <family val="1"/>
        <charset val="162"/>
      </rPr>
      <t>Kuruluşun Yatırımlarını Finansman Kaynakları:</t>
    </r>
    <r>
      <rPr>
        <sz val="12"/>
        <rFont val="Times New Roman"/>
        <family val="1"/>
        <charset val="162"/>
      </rPr>
      <t xml:space="preserve"> </t>
    </r>
    <r>
      <rPr>
        <i/>
        <sz val="10"/>
        <color indexed="23"/>
        <rFont val="Times New Roman"/>
        <family val="1"/>
        <charset val="162"/>
      </rPr>
      <t>(Genel Bütçe, Özel Bütçe, KİT Bütçesi, Döner Sermaye, Hibe vs.</t>
    </r>
    <r>
      <rPr>
        <i/>
        <sz val="10"/>
        <color indexed="23"/>
        <rFont val="Times New Roman"/>
        <family val="1"/>
        <charset val="162"/>
      </rPr>
      <t>)</t>
    </r>
  </si>
  <si>
    <r>
      <t>·</t>
    </r>
    <r>
      <rPr>
        <sz val="7"/>
        <rFont val="Times New Roman"/>
        <family val="1"/>
        <charset val="162"/>
      </rPr>
      <t xml:space="preserve">  </t>
    </r>
    <r>
      <rPr>
        <b/>
        <sz val="12"/>
        <rFont val="Times New Roman"/>
        <family val="1"/>
        <charset val="162"/>
      </rPr>
      <t>Kuruluşun Mevcut Üretim Kapasitesi:</t>
    </r>
    <r>
      <rPr>
        <sz val="12"/>
        <rFont val="Times New Roman"/>
        <family val="1"/>
        <charset val="162"/>
      </rPr>
      <t xml:space="preserve"> </t>
    </r>
    <r>
      <rPr>
        <i/>
        <sz val="10"/>
        <color indexed="23"/>
        <rFont val="Times New Roman"/>
        <family val="1"/>
        <charset val="162"/>
      </rPr>
      <t xml:space="preserve">(Yatırım yürütülen alanlardaki örneğin; baraj sayısı ve toplam depolama hacmi, sulama ağı uzunluğu, üretim kapasitesi, türler itibarıyla karayolu uzunluğu, enerji üretim kapasitesi, türler itibarıyla okul, derslik, hastane sayı ve kapasitesi, içmesuyu ve kanalizasyon tesislerinin kapasitesi, OSB-KSS sayısı gibi  fiziki büyüklükler </t>
    </r>
    <r>
      <rPr>
        <i/>
        <u/>
        <sz val="10"/>
        <color indexed="23"/>
        <rFont val="Times New Roman"/>
        <family val="1"/>
        <charset val="162"/>
      </rPr>
      <t>toplulaştırılmış olarak</t>
    </r>
    <r>
      <rPr>
        <i/>
        <sz val="10"/>
        <color indexed="23"/>
        <rFont val="Times New Roman"/>
        <family val="1"/>
        <charset val="162"/>
      </rPr>
      <t xml:space="preserve"> verilecektir.)</t>
    </r>
  </si>
  <si>
    <r>
      <t>* Genel Yatırım Uygulama Durumu</t>
    </r>
    <r>
      <rPr>
        <b/>
        <sz val="12"/>
        <rFont val="Times New Roman"/>
        <family val="1"/>
        <charset val="162"/>
      </rPr>
      <t>:</t>
    </r>
    <r>
      <rPr>
        <sz val="12"/>
        <rFont val="TR Arial"/>
      </rPr>
      <t xml:space="preserve"> </t>
    </r>
    <r>
      <rPr>
        <i/>
        <sz val="10"/>
        <color indexed="23"/>
        <rFont val="Times New Roman"/>
        <family val="1"/>
        <charset val="162"/>
      </rPr>
      <t>(Yıl içinde proje stokunda yapılan maliyet, ödenek vs. revizyonlarının genel seviyesi, program ödeneğine  göre kuruluş toplamı ve sektörel olarak nakdi gerçekleşme seviyesiyle ilgili değerlendirmeler, düşükse nedenleri vs.)</t>
    </r>
  </si>
  <si>
    <r>
      <t>* Yatırım Uygulamalarında Karşılaşılan Temel Sorunlar</t>
    </r>
    <r>
      <rPr>
        <b/>
        <sz val="12"/>
        <rFont val="Times New Roman"/>
        <family val="1"/>
        <charset val="162"/>
      </rPr>
      <t xml:space="preserve"> :</t>
    </r>
    <r>
      <rPr>
        <sz val="12"/>
        <rFont val="Times New Roman"/>
        <family val="1"/>
        <charset val="162"/>
      </rPr>
      <t xml:space="preserve"> </t>
    </r>
    <r>
      <rPr>
        <i/>
        <sz val="10"/>
        <color indexed="23"/>
        <rFont val="Times New Roman"/>
        <family val="1"/>
        <charset val="162"/>
      </rPr>
      <t>(Proje hazırlama, uygulama, izleme ve değerlendirme birimlerindeki personelin nitelik ve sayısındaki yetersizlik, ödenek yetersizliği, ödenek kesinti, iptal ve blokajları, ödenek serbest bırakma  uygulamalarından kaynaklanan sorunlar, onay, izin gibi bürokratik işlemlerden kaynaklanan sorunlar, kurum içi ve kurumlar arası koordinasyon sorunları, ihale mevzuatından kaynaklanan sorunlar vs.)</t>
    </r>
  </si>
  <si>
    <r>
      <t xml:space="preserve">1. </t>
    </r>
    <r>
      <rPr>
        <b/>
        <u/>
        <sz val="12"/>
        <rFont val="Times New Roman"/>
        <family val="1"/>
        <charset val="162"/>
      </rPr>
      <t>…. (Proje No)....</t>
    </r>
    <r>
      <rPr>
        <b/>
        <sz val="12"/>
        <rFont val="Times New Roman"/>
        <family val="1"/>
        <charset val="162"/>
      </rPr>
      <t xml:space="preserve">                </t>
    </r>
    <r>
      <rPr>
        <b/>
        <u/>
        <sz val="12"/>
        <rFont val="Times New Roman"/>
        <family val="1"/>
        <charset val="162"/>
      </rPr>
      <t>.…(Proje Adı)….</t>
    </r>
    <r>
      <rPr>
        <b/>
        <sz val="12"/>
        <rFont val="Times New Roman"/>
        <family val="1"/>
        <charset val="162"/>
      </rPr>
      <t xml:space="preserve">                </t>
    </r>
    <r>
      <rPr>
        <b/>
        <u/>
        <sz val="12"/>
        <rFont val="Times New Roman"/>
        <family val="1"/>
        <charset val="162"/>
      </rPr>
      <t>.…Projesi :</t>
    </r>
  </si>
  <si>
    <t>(Proje hakkında açıklama ve değerlendirmeler)</t>
  </si>
  <si>
    <r>
      <t xml:space="preserve">2. </t>
    </r>
    <r>
      <rPr>
        <b/>
        <u/>
        <sz val="12"/>
        <rFont val="Times New Roman"/>
        <family val="1"/>
        <charset val="162"/>
      </rPr>
      <t>…. (Proje No)....</t>
    </r>
    <r>
      <rPr>
        <b/>
        <sz val="12"/>
        <rFont val="Times New Roman"/>
        <family val="1"/>
        <charset val="162"/>
      </rPr>
      <t xml:space="preserve">                </t>
    </r>
    <r>
      <rPr>
        <b/>
        <u/>
        <sz val="12"/>
        <rFont val="Times New Roman"/>
        <family val="1"/>
        <charset val="162"/>
      </rPr>
      <t>.…(Proje Adı)….</t>
    </r>
    <r>
      <rPr>
        <b/>
        <sz val="12"/>
        <rFont val="Times New Roman"/>
        <family val="1"/>
        <charset val="162"/>
      </rPr>
      <t xml:space="preserve">                </t>
    </r>
    <r>
      <rPr>
        <b/>
        <u/>
        <sz val="12"/>
        <rFont val="Times New Roman"/>
        <family val="1"/>
        <charset val="162"/>
      </rPr>
      <t>.…Projesi :</t>
    </r>
  </si>
  <si>
    <t>3. ………………...                .….…………………………………...:</t>
  </si>
  <si>
    <t>Merkezi Araştırma Laboratuarı</t>
  </si>
  <si>
    <r>
      <t xml:space="preserve">NAKDİ GERÇEKLEŞME SEVİYESİ İLE İLGİLİ DEĞERLENDİRMELER: </t>
    </r>
    <r>
      <rPr>
        <b/>
        <sz val="10"/>
        <rFont val="Times New Roman"/>
        <family val="1"/>
        <charset val="162"/>
      </rPr>
      <t>2011K120410 Numaralı "Merkezi Araştırma Laboratuarı Projesi".</t>
    </r>
  </si>
  <si>
    <t>06.5 Gayri Menkul Sermaye Üretim Giderleri</t>
  </si>
  <si>
    <t>YAPI İŞLERİ VE TEKNİK DAİRE BAŞKANLIĞI</t>
  </si>
  <si>
    <t>Garaj</t>
  </si>
  <si>
    <r>
      <t>Not:</t>
    </r>
    <r>
      <rPr>
        <b/>
        <sz val="10"/>
        <color indexed="12"/>
        <rFont val="Times New Roman"/>
        <family val="1"/>
        <charset val="162"/>
      </rPr>
      <t xml:space="preserve"> Üniversitemizin 1997 - 2008 Yıllarına Ait Yatırım Programlarında Eğitim - Yükseköğretim Sektöründe yer alan 1997H031070 numaralı "Davutpaşa Kampüsü Eğitim ve Hizmet Binaları (107.482 m</t>
    </r>
    <r>
      <rPr>
        <b/>
        <vertAlign val="superscript"/>
        <sz val="10"/>
        <color indexed="12"/>
        <rFont val="Times New Roman"/>
        <family val="1"/>
        <charset val="162"/>
      </rPr>
      <t>2</t>
    </r>
    <r>
      <rPr>
        <b/>
        <sz val="10"/>
        <color indexed="12"/>
        <rFont val="Times New Roman"/>
        <family val="1"/>
        <charset val="162"/>
      </rPr>
      <t>)" projesinin adı 2009 Yılı Yatırım Programında "Derslik ve Merkezi Birimler" olarak değiştirilmiştir.</t>
    </r>
  </si>
  <si>
    <r>
      <t>Not:</t>
    </r>
    <r>
      <rPr>
        <b/>
        <sz val="10"/>
        <color indexed="12"/>
        <rFont val="Times New Roman"/>
        <family val="1"/>
        <charset val="162"/>
      </rPr>
      <t xml:space="preserve"> Üniversitemizin 2000 - 2008 Yıllarına Ait Yatırım Programlarında Eğitim - Yükseköğretim Sektöründe yer alan 2000H031620 numaralı "Davutpaşa Kampüs Altyapısı" projesinin adı 2009 Yılı Yatırım Programında "Kampüs Altyapısı" olarak değiştirilmiştir.</t>
    </r>
  </si>
  <si>
    <r>
      <t>Not:</t>
    </r>
    <r>
      <rPr>
        <b/>
        <sz val="10"/>
        <color indexed="12"/>
        <rFont val="Times New Roman"/>
        <family val="1"/>
        <charset val="162"/>
      </rPr>
      <t xml:space="preserve"> Üniversitemizin 1998 - 2007 Yıllarına Ait Yatırım Programında Eğitim - Yükseköğretim Sektöründe yer alan 1998H031590 numaralı "Merk. Kamp. Hünkar Dai. ve Tar. Bin. Köşk. Rest." projesi, 2008 Yılı Yatırım Programında Eğitim - Yükseköğretim Sektöründe yer alan 2008H035090 numaralı "Büyük Onarım" projesine dahil edilmiştir.</t>
    </r>
  </si>
  <si>
    <t>İDARİ VE MALİ İŞLER DAİRE BAŞKANLIĞI</t>
  </si>
  <si>
    <t>Mercedes Minibüs</t>
  </si>
  <si>
    <t>(333)</t>
  </si>
  <si>
    <r>
      <t>Nakdi Gerçekleşme Seviyesinin Düşük Olması İle İlgi Açıklama:</t>
    </r>
    <r>
      <rPr>
        <sz val="10"/>
        <color indexed="8"/>
        <rFont val="Times New Roman"/>
        <family val="1"/>
        <charset val="162"/>
      </rPr>
      <t xml:space="preserve"> </t>
    </r>
  </si>
  <si>
    <t xml:space="preserve">2012H040230 </t>
  </si>
  <si>
    <t>()</t>
  </si>
  <si>
    <t>Not:</t>
  </si>
  <si>
    <r>
      <t xml:space="preserve">NAKDİ GERÇEKLEŞME SEVİYESİ İLE İLGİLİ DEĞERLENDİRMELER: </t>
    </r>
    <r>
      <rPr>
        <b/>
        <sz val="10"/>
        <rFont val="Times New Roman"/>
        <family val="1"/>
        <charset val="162"/>
      </rPr>
      <t>2012H040230 Numaralı "Müze Tefrişatı" Projesi.</t>
    </r>
  </si>
  <si>
    <t>SAĞLIK KÜLTÜR VE SPOR DAİRE BAŞKANLIĞI</t>
  </si>
  <si>
    <t>(0,00)</t>
  </si>
  <si>
    <t>KÜTÜPHANE VE DOKÜMANTASYON DAİRE BAŞKANLIĞI</t>
  </si>
  <si>
    <t xml:space="preserve">MEVCUT EK TAŞITLAR LİSTESİ </t>
  </si>
  <si>
    <t>BÜTÇE YILI  :</t>
  </si>
  <si>
    <t>KURUM ADI :</t>
  </si>
  <si>
    <t xml:space="preserve">38.10 - YILDIZ TEKNİK ÜNİVERSİTESİ </t>
  </si>
  <si>
    <t>BİRİM ADI  :</t>
  </si>
  <si>
    <t>Kurum İcmali</t>
  </si>
  <si>
    <t>Sıra No</t>
  </si>
  <si>
    <t>Yakıt Türü</t>
  </si>
  <si>
    <t>SAYI</t>
  </si>
  <si>
    <t>T01-a</t>
  </si>
  <si>
    <t>Binek otomobil (*)</t>
  </si>
  <si>
    <t>T01-b</t>
  </si>
  <si>
    <t>Binek otomobil (**)</t>
  </si>
  <si>
    <t>DOĞAN - SİYAH</t>
  </si>
  <si>
    <t>Benzin</t>
  </si>
  <si>
    <t>DOĞAN - FÜME</t>
  </si>
  <si>
    <r>
      <t>Binek otomobil</t>
    </r>
    <r>
      <rPr>
        <sz val="10"/>
        <color indexed="10"/>
        <rFont val="Tahoma"/>
        <family val="2"/>
        <charset val="162"/>
      </rPr>
      <t xml:space="preserve"> </t>
    </r>
  </si>
  <si>
    <t>OPEL VECTRA - LACİVERT</t>
  </si>
  <si>
    <t>RENAULT CLIO SYMBOL - DUMAN GRİ</t>
  </si>
  <si>
    <t>Dizel</t>
  </si>
  <si>
    <t>RENAULT CLIO SYMBOL - PLATİN GRİ</t>
  </si>
  <si>
    <t>RENAULT MEGANE - SİYAH</t>
  </si>
  <si>
    <t>AUDİ-6 - SİYAH(PARLAK)(34 AA 04)</t>
  </si>
  <si>
    <t>VOLKSWAGEN PASSAT- SİYAH</t>
  </si>
  <si>
    <t>T03</t>
  </si>
  <si>
    <t>Station-Wagon</t>
  </si>
  <si>
    <t>T04</t>
  </si>
  <si>
    <t>Arazi binek (Enaz 4, en çok 8 kişilik)</t>
  </si>
  <si>
    <t>FORD - BEYAZ - 14 KİŞİLİK</t>
  </si>
  <si>
    <t>FORD MİNİBÜS - BUZ BEYAZI - 13 KİŞİLİK</t>
  </si>
  <si>
    <t>VOLKSWAGEN TRANSPORTER - MET. SEDEF SİYAH - 10 KİŞİLİK</t>
  </si>
  <si>
    <t xml:space="preserve">MERCEDES MİNİBÜS - SİYAH </t>
  </si>
  <si>
    <t>T06</t>
  </si>
  <si>
    <t>Kaptı-kaçtı (Arazi)</t>
  </si>
  <si>
    <t>DODGE KAMYONET</t>
  </si>
  <si>
    <t>DODGE KAMYONET (KABİNLİ)</t>
  </si>
  <si>
    <t>ISUZU  KAMYONET - NKR 55 - LOW - BEYAZ - 3 KİŞİLİK</t>
  </si>
  <si>
    <t>ISUZU  KAMYONET - NKR W66 - STD - BEYAZ - 3 KİŞİLİK</t>
  </si>
  <si>
    <t>T08</t>
  </si>
  <si>
    <t>Pick-up (Kamyonet, arazi hizmetleri için şoför dahil 3 veya 6 kişilik)</t>
  </si>
  <si>
    <t>RENAULT KANGO - YANDAN CAMLI KAMYONET - YILDIZ GRİ - 4 KİŞİLİK</t>
  </si>
  <si>
    <t>FORD KAMYONET - KISA ŞASİ - 330M VAN - BUZ BEYAZI - 3 KİŞİLİK</t>
  </si>
  <si>
    <t xml:space="preserve">Midibüs (Sürücü dahil en fazla 26 kişilik) </t>
  </si>
  <si>
    <t>MAGİRUS - 17 KİŞİ</t>
  </si>
  <si>
    <t>T11</t>
  </si>
  <si>
    <t>Otobüs (Sürücü dahil en az 27 kişilik)</t>
  </si>
  <si>
    <t>OTOKAR - MAVİ BEYAZ- 41 KİŞİLİK</t>
  </si>
  <si>
    <t>BELDE - 36 KİŞİLİK</t>
  </si>
  <si>
    <t>ISUZU - Q-BUS31 (TURKUAZ) - BEYAZ KUŞAKLI - 32 KİŞİLİK</t>
  </si>
  <si>
    <t>ISUZU - MD 27SA ROYBUS C A/C - BEYAZ - 28 KİŞİLİK</t>
  </si>
  <si>
    <t>T12</t>
  </si>
  <si>
    <t>Kamyon şasi-kabin tam yüklü ağırlığı en az 3.501 Kg.</t>
  </si>
  <si>
    <t>T13</t>
  </si>
  <si>
    <t>Kamyon şasi-kabin tam yüklü ağırlığı en az 12.000 Kg.</t>
  </si>
  <si>
    <t>T14</t>
  </si>
  <si>
    <t>Kamyon şasi-kabin tam yüklü ağırlığı en az 17.000 Kg.</t>
  </si>
  <si>
    <t>PEUGEOT AMBULANS</t>
  </si>
  <si>
    <t>T16</t>
  </si>
  <si>
    <t>Ambulans arazi hizmetleri için</t>
  </si>
  <si>
    <t>T17</t>
  </si>
  <si>
    <t>Pick-up (Kamyonet) cenaze arabası yapılmak üzere</t>
  </si>
  <si>
    <t>T18</t>
  </si>
  <si>
    <t>Motorsiklet en az 45-250 cc.lik</t>
  </si>
  <si>
    <t>T19</t>
  </si>
  <si>
    <t>Motorsiklet en az 600 cc.lik</t>
  </si>
  <si>
    <t>T20</t>
  </si>
  <si>
    <t>Bisiklet</t>
  </si>
  <si>
    <t>T21-a</t>
  </si>
  <si>
    <t xml:space="preserve">Güvenlik önlemli binek otomobil </t>
  </si>
  <si>
    <t>T21-b</t>
  </si>
  <si>
    <t xml:space="preserve">Güvenlik önlemli servis taşıtı </t>
  </si>
  <si>
    <t>(*)  237 sayılı Taşıt Kanunu'na ekli (1) sayılı cetvelde yer alan Makamlar ile Devlet Protokol Hizmetlerinde kullanılmak üzere Dışişleri Bakanlığınca satın alınacak taşıtlar için.</t>
  </si>
  <si>
    <t>(**) 237 sayılı Taşıt Kanunu'na ekli (1) sayılı cetvelde yer alan ilk üç sıradaki Makamlar için.</t>
  </si>
  <si>
    <r>
      <rPr>
        <sz val="75"/>
        <color indexed="30"/>
        <rFont val="Calibri"/>
        <family val="2"/>
        <charset val="162"/>
      </rPr>
      <t xml:space="preserve">                                                         YILDIZ TEKNİK ÜNİVESİTESİ                                   </t>
    </r>
    <r>
      <rPr>
        <sz val="75"/>
        <color indexed="8"/>
        <rFont val="Calibri"/>
        <family val="2"/>
        <charset val="162"/>
      </rPr>
      <t>2013 YATIRIM İZLEME VE DEĞERLENDİRME RAPORU</t>
    </r>
  </si>
  <si>
    <t>2013 YILI YATIRIM PROGRAMI İZLEME VE DEĞERLENDİRME RAPORU</t>
  </si>
  <si>
    <r>
      <t>2013 YILI FİZİKİ KAPALI ALANLAR (M</t>
    </r>
    <r>
      <rPr>
        <b/>
        <vertAlign val="superscript"/>
        <sz val="10"/>
        <rFont val="Times New Roman"/>
        <family val="1"/>
        <charset val="162"/>
      </rPr>
      <t>2</t>
    </r>
    <r>
      <rPr>
        <b/>
        <sz val="10"/>
        <rFont val="Times New Roman"/>
        <family val="1"/>
        <charset val="162"/>
      </rPr>
      <t>)</t>
    </r>
  </si>
  <si>
    <r>
      <t>·</t>
    </r>
    <r>
      <rPr>
        <sz val="7"/>
        <rFont val="Times New Roman"/>
        <family val="1"/>
        <charset val="162"/>
      </rPr>
      <t xml:space="preserve">  </t>
    </r>
    <r>
      <rPr>
        <b/>
        <sz val="12"/>
        <rFont val="Times New Roman"/>
        <family val="1"/>
        <charset val="162"/>
      </rPr>
      <t>2013 Yılı Yatırımlarıyla Hedeflenen ve Gerçekleşen Kapasite Artışı:</t>
    </r>
    <r>
      <rPr>
        <sz val="12"/>
        <rFont val="Times New Roman"/>
        <family val="1"/>
        <charset val="162"/>
      </rPr>
      <t xml:space="preserve"> </t>
    </r>
  </si>
  <si>
    <r>
      <t xml:space="preserve">Üniversitemizin </t>
    </r>
    <r>
      <rPr>
        <b/>
        <sz val="10"/>
        <rFont val="Times New Roman"/>
        <family val="1"/>
        <charset val="162"/>
      </rPr>
      <t>2013 Yılı Yatırım Programında Teknolojik Araştırma Sektöründe</t>
    </r>
    <r>
      <rPr>
        <sz val="10"/>
        <rFont val="Times New Roman"/>
        <family val="1"/>
        <charset val="162"/>
      </rPr>
      <t xml:space="preserve"> yer alan projelerin fiziki gerçekleşme durumları aşağıda belirtilmiş olup, daha detaylı bilgiler </t>
    </r>
    <r>
      <rPr>
        <b/>
        <sz val="10"/>
        <rFont val="Times New Roman"/>
        <family val="1"/>
        <charset val="162"/>
      </rPr>
      <t>"2013 Yılı Proje Uygulamaları"</t>
    </r>
    <r>
      <rPr>
        <sz val="10"/>
        <rFont val="Times New Roman"/>
        <family val="1"/>
        <charset val="162"/>
      </rPr>
      <t xml:space="preserve"> bölümünde yer almaktadır.</t>
    </r>
  </si>
  <si>
    <t>(2013 YILI ÖNCESİ)</t>
  </si>
  <si>
    <t>2013 YILI YATIRIMLARINDA</t>
  </si>
  <si>
    <r>
      <t xml:space="preserve">Üniversitemizin </t>
    </r>
    <r>
      <rPr>
        <b/>
        <sz val="10"/>
        <rFont val="Times New Roman"/>
        <family val="1"/>
        <charset val="162"/>
      </rPr>
      <t>2013 Yılı Yatırım Programında Eğitim - Yükseköğretim Sektöründe</t>
    </r>
    <r>
      <rPr>
        <sz val="10"/>
        <rFont val="Times New Roman"/>
        <family val="1"/>
        <charset val="162"/>
      </rPr>
      <t xml:space="preserve"> yer alan projelerin fiziki gerçekleşme durumları aşağıda belirtilmiş olup, daha detaylı bilgiler </t>
    </r>
    <r>
      <rPr>
        <b/>
        <sz val="10"/>
        <rFont val="Times New Roman"/>
        <family val="1"/>
        <charset val="162"/>
      </rPr>
      <t>"2013 Yılı Proje Uygulamaları"</t>
    </r>
    <r>
      <rPr>
        <sz val="10"/>
        <rFont val="Times New Roman"/>
        <family val="1"/>
        <charset val="162"/>
      </rPr>
      <t xml:space="preserve"> bölümünde yer almaktadır.</t>
    </r>
  </si>
  <si>
    <r>
      <t>·</t>
    </r>
    <r>
      <rPr>
        <sz val="7"/>
        <rFont val="Times New Roman"/>
        <family val="1"/>
        <charset val="162"/>
      </rPr>
      <t xml:space="preserve">  </t>
    </r>
    <r>
      <rPr>
        <b/>
        <sz val="12"/>
        <rFont val="Times New Roman"/>
        <family val="1"/>
        <charset val="162"/>
      </rPr>
      <t>2013 Yılı</t>
    </r>
    <r>
      <rPr>
        <b/>
        <i/>
        <sz val="12"/>
        <rFont val="Times New Roman"/>
        <family val="1"/>
        <charset val="162"/>
      </rPr>
      <t xml:space="preserve"> </t>
    </r>
    <r>
      <rPr>
        <b/>
        <sz val="12"/>
        <rFont val="Times New Roman"/>
        <family val="1"/>
        <charset val="162"/>
      </rPr>
      <t>Yatırım Uygulamaları :</t>
    </r>
  </si>
  <si>
    <t>2013 YILI GENEL YATIRIM UYGULAMA DURUM RAPORU</t>
  </si>
  <si>
    <t>2012 SONU TAHMİNİ HARCAMA</t>
  </si>
  <si>
    <t>2013 YATIRIM ÖDENEĞİ</t>
  </si>
  <si>
    <t>2013 YIL SONU NAKDİ GERÇEKLEŞME TUTARI</t>
  </si>
  <si>
    <t>2013 SONU NAKDİ GERÇEKLEŞME ORANI ( % )</t>
  </si>
  <si>
    <r>
      <t xml:space="preserve">2013 SONU </t>
    </r>
    <r>
      <rPr>
        <b/>
        <sz val="10"/>
        <color indexed="10"/>
        <rFont val="Times New Roman"/>
        <family val="1"/>
        <charset val="162"/>
      </rPr>
      <t>AYNİ</t>
    </r>
    <r>
      <rPr>
        <b/>
        <sz val="10"/>
        <color indexed="8"/>
        <rFont val="Times New Roman"/>
        <family val="1"/>
        <charset val="162"/>
      </rPr>
      <t xml:space="preserve"> GERÇEKLEŞME TUTARI</t>
    </r>
  </si>
  <si>
    <r>
      <t xml:space="preserve">2013 SONU </t>
    </r>
    <r>
      <rPr>
        <b/>
        <sz val="10"/>
        <color indexed="10"/>
        <rFont val="Times New Roman"/>
        <family val="1"/>
        <charset val="162"/>
      </rPr>
      <t>AYNİ</t>
    </r>
    <r>
      <rPr>
        <b/>
        <sz val="10"/>
        <color indexed="8"/>
        <rFont val="Times New Roman"/>
        <family val="1"/>
        <charset val="162"/>
      </rPr>
      <t xml:space="preserve"> GERÇEKLEŞME ORANI ( % )</t>
    </r>
  </si>
  <si>
    <t>2013K120600</t>
  </si>
  <si>
    <t>2013-2013</t>
  </si>
  <si>
    <t>2013 YILI PROJE UYGULAMALARI</t>
  </si>
  <si>
    <t>2013H031880</t>
  </si>
  <si>
    <r>
      <t xml:space="preserve">NAKDİ GERÇEKLEŞME SEVİYESİ İLE İLGİLİ DEĞERLENDİRMELER: </t>
    </r>
    <r>
      <rPr>
        <b/>
        <sz val="10"/>
        <rFont val="Times New Roman"/>
        <family val="1"/>
        <charset val="162"/>
      </rPr>
      <t>2013H031880 Numaralı "Çeşitli Ünitelerin Etüd Projesi".</t>
    </r>
  </si>
  <si>
    <r>
      <t xml:space="preserve">MEVCUT FİZİKİ DURUMU </t>
    </r>
    <r>
      <rPr>
        <b/>
        <sz val="10"/>
        <color indexed="10"/>
        <rFont val="Times New Roman"/>
        <family val="1"/>
        <charset val="162"/>
      </rPr>
      <t>(2013 ÖNCESİ)</t>
    </r>
  </si>
  <si>
    <t>(2013 Yılında Tamamlanan İşlerle Nelerin Gerçekleştirildiği, Tamamlanması Programlanan Ancak Tamamlanamayan İşlerin Tamamlanamama Nedenleri Hakkında)</t>
  </si>
  <si>
    <t>1997-2015</t>
  </si>
  <si>
    <t>2000-2015</t>
  </si>
  <si>
    <t>2008-2015</t>
  </si>
  <si>
    <t>2013H031890</t>
  </si>
  <si>
    <t>(167)</t>
  </si>
  <si>
    <t>2013 YILI YATIRIM HARCAMALARIYLA SAĞLANAN FİZİKİ DURUM</t>
  </si>
  <si>
    <r>
      <t>AYNİ GERÇEKLEŞME İLE İLGİLİ DEĞERLENDİRME:</t>
    </r>
    <r>
      <rPr>
        <b/>
        <sz val="10"/>
        <rFont val="Times New Roman"/>
        <family val="1"/>
        <charset val="162"/>
      </rPr>
      <t xml:space="preserve"> Üniversitemizin 2013 Yılı Yatırım Programında, Eğitim - Yükseköğretim Sektöründe</t>
    </r>
    <r>
      <rPr>
        <sz val="10"/>
        <rFont val="Times New Roman"/>
        <family val="1"/>
        <charset val="162"/>
      </rPr>
      <t xml:space="preserve"> yer alan </t>
    </r>
    <r>
      <rPr>
        <b/>
        <sz val="10"/>
        <rFont val="Times New Roman"/>
        <family val="1"/>
        <charset val="162"/>
      </rPr>
      <t>2013H031890</t>
    </r>
    <r>
      <rPr>
        <sz val="10"/>
        <rFont val="Times New Roman"/>
        <family val="1"/>
        <charset val="162"/>
      </rPr>
      <t xml:space="preserve"> numaralı </t>
    </r>
    <r>
      <rPr>
        <b/>
        <sz val="10"/>
        <rFont val="Times New Roman"/>
        <family val="1"/>
        <charset val="162"/>
      </rPr>
      <t>"Muhtelif İşler"</t>
    </r>
    <r>
      <rPr>
        <sz val="10"/>
        <rFont val="Times New Roman"/>
        <family val="1"/>
        <charset val="162"/>
      </rPr>
      <t xml:space="preserve"> projesi kapsamında </t>
    </r>
    <r>
      <rPr>
        <b/>
        <sz val="10"/>
        <rFont val="Times New Roman"/>
        <family val="1"/>
        <charset val="162"/>
      </rPr>
      <t>hibe olarak karşılanacağı öngörülen</t>
    </r>
    <r>
      <rPr>
        <sz val="10"/>
        <rFont val="Times New Roman"/>
        <family val="1"/>
        <charset val="162"/>
      </rPr>
      <t xml:space="preserve"> aşağıda bilgileri mevcut </t>
    </r>
    <r>
      <rPr>
        <b/>
        <sz val="10"/>
        <color rgb="FFFF0000"/>
        <rFont val="Times New Roman"/>
        <family val="1"/>
        <charset val="162"/>
      </rPr>
      <t xml:space="preserve">2 adet (T-5: 1 adet, T-11b: 1 adet : 465.500,00.- TL.) </t>
    </r>
    <r>
      <rPr>
        <sz val="10"/>
        <color rgb="FFFF0000"/>
        <rFont val="Times New Roman"/>
        <family val="1"/>
        <charset val="162"/>
      </rPr>
      <t xml:space="preserve">taşıttan, </t>
    </r>
    <r>
      <rPr>
        <b/>
        <sz val="10"/>
        <color rgb="FFFF0000"/>
        <rFont val="Times New Roman"/>
        <family val="1"/>
        <charset val="162"/>
      </rPr>
      <t>1 adet (T-5: 1 adet 95.714,65.- TL.) temin edilmiş</t>
    </r>
    <r>
      <rPr>
        <sz val="10"/>
        <color rgb="FFFF0000"/>
        <rFont val="Times New Roman"/>
        <family val="1"/>
        <charset val="162"/>
      </rPr>
      <t xml:space="preserve"> olup, </t>
    </r>
    <r>
      <rPr>
        <b/>
        <sz val="10"/>
        <rFont val="Times New Roman"/>
        <family val="1"/>
        <charset val="162"/>
      </rPr>
      <t xml:space="preserve">2013 Yılı Programına Göre Ayni Gerçekleşme Oranı </t>
    </r>
    <r>
      <rPr>
        <b/>
        <sz val="10"/>
        <color rgb="FFFF0000"/>
        <rFont val="Times New Roman"/>
        <family val="1"/>
        <charset val="162"/>
      </rPr>
      <t>% 21</t>
    </r>
    <r>
      <rPr>
        <sz val="10"/>
        <color rgb="FFFF0000"/>
        <rFont val="Times New Roman"/>
        <family val="1"/>
        <charset val="162"/>
      </rPr>
      <t xml:space="preserve"> olmuştur.</t>
    </r>
  </si>
  <si>
    <t>2013 YILI YATIRIM CETVELİNDE VİZELENEN</t>
  </si>
  <si>
    <t>2013 YILINDA GERÇEKLEŞEN</t>
  </si>
  <si>
    <t>2012-2013</t>
  </si>
  <si>
    <t>YILDIZ TEKNİK ÜNİVERSİTESİ 2013 YIL SONU MEVCUT TAŞITLAR LİSTESİ</t>
  </si>
  <si>
    <t>YILDIZ TEKNİK ÜNİVERSİTESİ 2013 YIL SONU HURDAYA AYRILAN TAŞITLAR LİSTESİ</t>
  </si>
  <si>
    <t>TEKNOLOJİK ARAŞTIRMA 2013 YILI PROGRAMI</t>
  </si>
  <si>
    <t>TEKNOLOJİK ARAŞTIRMA 2013 YILI REVİZE PROGRAMI</t>
  </si>
  <si>
    <t>EĞİTİM - YÜKSEKÖĞRETİM 2013 YILI PROGRAMI</t>
  </si>
  <si>
    <t>EĞİTİM - YÜKSEKÖĞRETİM 2013 YILI REVİZE PROGRAMI</t>
  </si>
  <si>
    <t>EĞİTİM- KÜLTÜR 2013 YILI PROGRAMI</t>
  </si>
  <si>
    <t>EĞİTİM - KÜLTÜR 2013 YILI REVİZE PROGRAMI</t>
  </si>
  <si>
    <t>2013 SONU TAHMİNİ HARCAMA</t>
  </si>
  <si>
    <t>EĞİTİM - BEDEN EĞİTİMİ VE SPOR 2013 YILI PROGRAMI</t>
  </si>
  <si>
    <t>EĞİTİM - BEDEN EĞİTİMİ VE SPOR 2013 YILI REVİZE PROGRAMI</t>
  </si>
  <si>
    <t>EĞİTİM - KÜLTÜR 2013 YILI PROGRAMI</t>
  </si>
  <si>
    <t>YTÜ 2013 YILI PROGRAM TOPLAMI</t>
  </si>
  <si>
    <t>YTÜ 2013 YILI REVİZE PROGRAM TOPLAMI</t>
  </si>
  <si>
    <t>2013K120600 numaralı Rektörlük Bilimsel Araştırma Projeleri ödeneğinin 11.000,00.- TL.sı  öz gelirden karşılanacak olması ve öz gelir gerçekleşmesinin beklenen düzeyde olmaması nedeniyle bloke tutulmuştur.</t>
  </si>
  <si>
    <r>
      <t>3. 2012 Yılı Proje Uygulamaları :</t>
    </r>
    <r>
      <rPr>
        <sz val="12"/>
        <rFont val="Times New Roman"/>
        <family val="1"/>
        <charset val="162"/>
      </rPr>
      <t xml:space="preserve"> </t>
    </r>
    <r>
      <rPr>
        <i/>
        <sz val="10"/>
        <color indexed="23"/>
        <rFont val="Times New Roman"/>
        <family val="1"/>
        <charset val="162"/>
      </rPr>
      <t/>
    </r>
  </si>
  <si>
    <r>
      <t xml:space="preserve">NAKDİ GERÇEKLEŞME SEVİYESİ İLE İLGİLİ DEĞERLENDİRMELER: </t>
    </r>
    <r>
      <rPr>
        <b/>
        <sz val="10"/>
        <rFont val="Times New Roman"/>
        <family val="1"/>
        <charset val="162"/>
      </rPr>
      <t>2013K120600 Numaralı "Rektörlük Bilimsel Araştırma Projeleri".</t>
    </r>
  </si>
  <si>
    <t xml:space="preserve">2013K120600 </t>
  </si>
  <si>
    <r>
      <t>Nakdi Gerçekleşme Seviyesinin Düşük Olması İle İlgi Açıklama:</t>
    </r>
    <r>
      <rPr>
        <sz val="10"/>
        <color indexed="8"/>
        <rFont val="Times New Roman"/>
        <family val="1"/>
        <charset val="162"/>
      </rPr>
      <t xml:space="preserve"> </t>
    </r>
    <r>
      <rPr>
        <b/>
        <sz val="10"/>
        <color indexed="8"/>
        <rFont val="Times New Roman"/>
        <family val="1"/>
        <charset val="162"/>
      </rPr>
      <t>Üniversitemizin 2013 Yılı Yatırım Programında Teknolojik Araştırma Sektöründe</t>
    </r>
    <r>
      <rPr>
        <sz val="10"/>
        <color indexed="8"/>
        <rFont val="Times New Roman"/>
        <family val="1"/>
        <charset val="162"/>
      </rPr>
      <t xml:space="preserve"> yer alan </t>
    </r>
    <r>
      <rPr>
        <b/>
        <sz val="10"/>
        <color indexed="8"/>
        <rFont val="Times New Roman"/>
        <family val="1"/>
        <charset val="162"/>
      </rPr>
      <t xml:space="preserve">2013K120600 </t>
    </r>
    <r>
      <rPr>
        <sz val="10"/>
        <color indexed="8"/>
        <rFont val="Times New Roman"/>
        <family val="1"/>
        <charset val="162"/>
      </rPr>
      <t xml:space="preserve"> numaralı </t>
    </r>
    <r>
      <rPr>
        <b/>
        <sz val="10"/>
        <color indexed="8"/>
        <rFont val="Times New Roman"/>
        <family val="1"/>
        <charset val="162"/>
      </rPr>
      <t>"Rektörlük Bilimsel Araştırma Projeleri"nin</t>
    </r>
    <r>
      <rPr>
        <sz val="10"/>
        <color indexed="8"/>
        <rFont val="Times New Roman"/>
        <family val="1"/>
        <charset val="162"/>
      </rPr>
      <t xml:space="preserve"> ödenekleri; </t>
    </r>
    <r>
      <rPr>
        <b/>
        <sz val="10"/>
        <color indexed="8"/>
        <rFont val="Times New Roman"/>
        <family val="1"/>
        <charset val="162"/>
      </rPr>
      <t>Döner Sermaye Gelirlerinden</t>
    </r>
    <r>
      <rPr>
        <sz val="10"/>
        <color indexed="8"/>
        <rFont val="Times New Roman"/>
        <family val="1"/>
        <charset val="162"/>
      </rPr>
      <t xml:space="preserve"> aktarılacak paylardan </t>
    </r>
    <r>
      <rPr>
        <b/>
        <sz val="10"/>
        <color indexed="8"/>
        <rFont val="Times New Roman"/>
        <family val="1"/>
        <charset val="162"/>
      </rPr>
      <t>(Öz Gelirden)</t>
    </r>
    <r>
      <rPr>
        <sz val="10"/>
        <color indexed="8"/>
        <rFont val="Times New Roman"/>
        <family val="1"/>
        <charset val="162"/>
      </rPr>
      <t xml:space="preserve"> karşılanacağı için </t>
    </r>
    <r>
      <rPr>
        <b/>
        <sz val="10"/>
        <color indexed="8"/>
        <rFont val="Times New Roman"/>
        <family val="1"/>
        <charset val="162"/>
      </rPr>
      <t>ödeneği düşük</t>
    </r>
    <r>
      <rPr>
        <sz val="10"/>
        <color indexed="8"/>
        <rFont val="Times New Roman"/>
        <family val="1"/>
        <charset val="162"/>
      </rPr>
      <t xml:space="preserve"> tutulmuş, yıl içerisinde gelir gerçekleşmelerine bağlı olarak, </t>
    </r>
    <r>
      <rPr>
        <b/>
        <sz val="10"/>
        <color indexed="8"/>
        <rFont val="Times New Roman"/>
        <family val="1"/>
        <charset val="162"/>
      </rPr>
      <t>ödenek kaydının</t>
    </r>
    <r>
      <rPr>
        <sz val="10"/>
        <color indexed="8"/>
        <rFont val="Times New Roman"/>
        <family val="1"/>
        <charset val="162"/>
      </rPr>
      <t xml:space="preserve"> ve </t>
    </r>
    <r>
      <rPr>
        <b/>
        <sz val="10"/>
        <color indexed="8"/>
        <rFont val="Times New Roman"/>
        <family val="1"/>
        <charset val="162"/>
      </rPr>
      <t>Bilimsel Araştırma Projelerinin</t>
    </r>
    <r>
      <rPr>
        <sz val="10"/>
        <color indexed="8"/>
        <rFont val="Times New Roman"/>
        <family val="1"/>
        <charset val="162"/>
      </rPr>
      <t xml:space="preserve"> kabulünün yapılması planlanmıştır. Ancak yıl içerisinde </t>
    </r>
    <r>
      <rPr>
        <b/>
        <sz val="10"/>
        <color indexed="8"/>
        <rFont val="Times New Roman"/>
        <family val="1"/>
        <charset val="162"/>
      </rPr>
      <t>gelir gerçekleşmelerinin beklenen düzeyede olmaması</t>
    </r>
    <r>
      <rPr>
        <sz val="10"/>
        <color indexed="8"/>
        <rFont val="Times New Roman"/>
        <family val="1"/>
        <charset val="162"/>
      </rPr>
      <t xml:space="preserve"> nedeniyle; </t>
    </r>
    <r>
      <rPr>
        <b/>
        <sz val="10"/>
        <color indexed="8"/>
        <rFont val="Times New Roman"/>
        <family val="1"/>
        <charset val="162"/>
      </rPr>
      <t>Bilimsel Araştırma Projeleri</t>
    </r>
    <r>
      <rPr>
        <sz val="10"/>
        <color indexed="8"/>
        <rFont val="Times New Roman"/>
        <family val="1"/>
        <charset val="162"/>
      </rPr>
      <t xml:space="preserve"> yatırım programı kapsamına alınamamış ve </t>
    </r>
    <r>
      <rPr>
        <b/>
        <sz val="10"/>
        <color indexed="8"/>
        <rFont val="Times New Roman"/>
        <family val="1"/>
        <charset val="162"/>
      </rPr>
      <t>2013 Yılında Nakdi Gerçekleşme</t>
    </r>
    <r>
      <rPr>
        <sz val="10"/>
        <color indexed="8"/>
        <rFont val="Times New Roman"/>
        <family val="1"/>
        <charset val="162"/>
      </rPr>
      <t xml:space="preserve"> olmamıştır.</t>
    </r>
    <r>
      <rPr>
        <b/>
        <sz val="10"/>
        <color indexed="8"/>
        <rFont val="Times New Roman"/>
        <family val="1"/>
        <charset val="162"/>
      </rPr>
      <t/>
    </r>
  </si>
  <si>
    <t>(167.000,00)</t>
  </si>
  <si>
    <t>2013</t>
  </si>
  <si>
    <t>34 AZ 8563</t>
  </si>
  <si>
    <t>VOLKSWAGEN PASSAT- GRİ</t>
  </si>
  <si>
    <r>
      <t xml:space="preserve">Üniversite Kampüs Alanı: </t>
    </r>
    <r>
      <rPr>
        <b/>
        <sz val="10"/>
        <color indexed="10"/>
        <rFont val="Times New Roman"/>
        <family val="1"/>
        <charset val="162"/>
      </rPr>
      <t xml:space="preserve"> m</t>
    </r>
    <r>
      <rPr>
        <b/>
        <vertAlign val="superscript"/>
        <sz val="10"/>
        <color indexed="10"/>
        <rFont val="Times New Roman"/>
        <family val="1"/>
        <charset val="162"/>
      </rPr>
      <t>2</t>
    </r>
  </si>
  <si>
    <t>06.7 Gayrimenkul Büyük Onarım Giderleri</t>
  </si>
  <si>
    <r>
      <rPr>
        <b/>
        <sz val="9"/>
        <color rgb="FFFF0000"/>
        <rFont val="Arial Tur"/>
        <charset val="162"/>
      </rPr>
      <t xml:space="preserve">DÜŞÜLEN: </t>
    </r>
    <r>
      <rPr>
        <b/>
        <sz val="9"/>
        <color indexed="8"/>
        <rFont val="Arial Tur"/>
        <charset val="162"/>
      </rPr>
      <t>Açık Kapalı Spor Tesisi Projesinden</t>
    </r>
    <r>
      <rPr>
        <sz val="9"/>
        <color indexed="8"/>
        <rFont val="Arial Tur"/>
        <charset val="162"/>
      </rPr>
      <t xml:space="preserve"> toplam </t>
    </r>
    <r>
      <rPr>
        <b/>
        <sz val="9"/>
        <color indexed="8"/>
        <rFont val="Arial Tur"/>
        <charset val="162"/>
      </rPr>
      <t xml:space="preserve">600.000,00-TL Büyük Onarım Projesi için </t>
    </r>
    <r>
      <rPr>
        <sz val="9"/>
        <color indexed="8"/>
        <rFont val="Arial Tur"/>
        <charset val="162"/>
      </rPr>
      <t xml:space="preserve">aktarılırken, </t>
    </r>
    <r>
      <rPr>
        <b/>
        <sz val="9"/>
        <color indexed="8"/>
        <rFont val="Arial Tur"/>
        <charset val="162"/>
      </rPr>
      <t xml:space="preserve">Muhtelif İşler Projesi için ise 55.000,00.-TL </t>
    </r>
    <r>
      <rPr>
        <sz val="9"/>
        <color indexed="8"/>
        <rFont val="Arial Tur"/>
        <charset val="162"/>
      </rPr>
      <t xml:space="preserve">aktarılmıştır. </t>
    </r>
    <r>
      <rPr>
        <b/>
        <sz val="9"/>
        <color indexed="8"/>
        <rFont val="Arial Tur"/>
        <charset val="162"/>
      </rPr>
      <t>2013 Yılı içinde Açık Kapalı Spor Tesisi Projesinden düşülmek suretiyle aktarılan toplam tutar 655.000,00.-TL</t>
    </r>
    <r>
      <rPr>
        <sz val="9"/>
        <color indexed="8"/>
        <rFont val="Arial Tur"/>
        <charset val="162"/>
      </rPr>
      <t xml:space="preserve">'dir. </t>
    </r>
  </si>
  <si>
    <r>
      <t xml:space="preserve">EKLENEN: </t>
    </r>
    <r>
      <rPr>
        <b/>
        <sz val="9"/>
        <rFont val="Arial Tur"/>
        <charset val="162"/>
      </rPr>
      <t>Büyük Onarım Projesi</t>
    </r>
    <r>
      <rPr>
        <sz val="9"/>
        <rFont val="Arial Tur"/>
        <charset val="162"/>
      </rPr>
      <t xml:space="preserve"> için</t>
    </r>
    <r>
      <rPr>
        <b/>
        <sz val="9"/>
        <color rgb="FFFF0000"/>
        <rFont val="Arial Tur"/>
        <charset val="162"/>
      </rPr>
      <t xml:space="preserve"> </t>
    </r>
    <r>
      <rPr>
        <b/>
        <sz val="9"/>
        <rFont val="Arial Tur"/>
        <charset val="162"/>
      </rPr>
      <t>Açık Kapalı Spor Tesisi Projesinden</t>
    </r>
    <r>
      <rPr>
        <sz val="9"/>
        <rFont val="Arial Tur"/>
        <charset val="162"/>
      </rPr>
      <t xml:space="preserve"> düşülmek suretiyle </t>
    </r>
    <r>
      <rPr>
        <b/>
        <sz val="9"/>
        <rFont val="Arial Tur"/>
        <charset val="162"/>
      </rPr>
      <t xml:space="preserve">toplam 600.000,00-TL  </t>
    </r>
    <r>
      <rPr>
        <sz val="9"/>
        <rFont val="Arial Tur"/>
        <charset val="162"/>
      </rPr>
      <t>aktarılmıştır</t>
    </r>
    <r>
      <rPr>
        <b/>
        <sz val="9"/>
        <rFont val="Arial Tur"/>
        <charset val="162"/>
      </rPr>
      <t xml:space="preserve">. 2013 Yılı içinde Büyük Onarım Projesine eklenmek suretiyle aktarılan toplam tutar 600.000,00.-TL'dir. </t>
    </r>
  </si>
  <si>
    <t>(71)</t>
  </si>
  <si>
    <r>
      <t xml:space="preserve">EKLENEN:  (1) </t>
    </r>
    <r>
      <rPr>
        <b/>
        <sz val="9"/>
        <rFont val="Arial Tur"/>
        <charset val="162"/>
      </rPr>
      <t>Muhtelif İşler Projesi</t>
    </r>
    <r>
      <rPr>
        <sz val="9"/>
        <rFont val="Arial Tur"/>
        <charset val="162"/>
      </rPr>
      <t xml:space="preserve"> için</t>
    </r>
    <r>
      <rPr>
        <b/>
        <sz val="9"/>
        <color rgb="FFFF0000"/>
        <rFont val="Arial Tur"/>
        <charset val="162"/>
      </rPr>
      <t xml:space="preserve"> </t>
    </r>
    <r>
      <rPr>
        <b/>
        <sz val="9"/>
        <rFont val="Arial Tur"/>
        <charset val="162"/>
      </rPr>
      <t>Açık Kapalı Spor Tesisi Projesinden</t>
    </r>
    <r>
      <rPr>
        <sz val="9"/>
        <rFont val="Arial Tur"/>
        <charset val="162"/>
      </rPr>
      <t xml:space="preserve"> düşülmek suretiyle </t>
    </r>
    <r>
      <rPr>
        <b/>
        <sz val="9"/>
        <rFont val="Arial Tur"/>
        <charset val="162"/>
      </rPr>
      <t xml:space="preserve">toplam 55.000,00-TL, Müze Tefrişatı Projesinden düşülmek suretiyle 49.000,00.-TL </t>
    </r>
    <r>
      <rPr>
        <sz val="9"/>
        <rFont val="Arial Tur"/>
        <charset val="162"/>
      </rPr>
      <t>aktarılmıştır</t>
    </r>
    <r>
      <rPr>
        <b/>
        <sz val="9"/>
        <rFont val="Arial Tur"/>
        <charset val="162"/>
      </rPr>
      <t xml:space="preserve">. 2013 Yılı içinde Muhtelif İşler Projesine eklenmek suretiyle diğer projelerden aktarılan toplam tutar 104.000,00.-TL'dir. </t>
    </r>
  </si>
  <si>
    <r>
      <t xml:space="preserve"> (2) </t>
    </r>
    <r>
      <rPr>
        <b/>
        <sz val="9"/>
        <rFont val="Arial Tur"/>
        <charset val="162"/>
      </rPr>
      <t>Muhtelif İşler Projesi</t>
    </r>
    <r>
      <rPr>
        <sz val="9"/>
        <rFont val="Arial Tur"/>
        <charset val="162"/>
      </rPr>
      <t xml:space="preserve"> için</t>
    </r>
    <r>
      <rPr>
        <b/>
        <sz val="9"/>
        <rFont val="Arial Tur"/>
        <charset val="162"/>
      </rPr>
      <t xml:space="preserve"> yılbaşında Akreditif Artığından Ekleme işlemi sonucu aktarılan toplam tutar 98.512,00.-TL'dir.  2013 Yılı içinde Muhtelif İşler Projesine eklenmek suretiyle Akreditif Artığından eklenen toplam tutar 98.512,00.-TL'dir. </t>
    </r>
  </si>
  <si>
    <r>
      <rPr>
        <b/>
        <sz val="9"/>
        <color indexed="10"/>
        <rFont val="Arial Tur"/>
        <charset val="162"/>
      </rPr>
      <t>(3)</t>
    </r>
    <r>
      <rPr>
        <b/>
        <sz val="9"/>
        <color indexed="8"/>
        <rFont val="Arial Tur"/>
        <charset val="162"/>
      </rPr>
      <t xml:space="preserve"> Muhtelif İşler Projesi</t>
    </r>
    <r>
      <rPr>
        <sz val="9"/>
        <color indexed="8"/>
        <rFont val="Arial Tur"/>
        <charset val="162"/>
      </rPr>
      <t xml:space="preserve"> için</t>
    </r>
    <r>
      <rPr>
        <b/>
        <sz val="9"/>
        <color indexed="8"/>
        <rFont val="Arial Tur"/>
        <charset val="162"/>
      </rPr>
      <t xml:space="preserve"> yıl içinde öncelikle 500.000,00.-TL </t>
    </r>
    <r>
      <rPr>
        <sz val="9"/>
        <color indexed="8"/>
        <rFont val="Arial Tur"/>
        <charset val="162"/>
      </rPr>
      <t>ikinci olarak</t>
    </r>
    <r>
      <rPr>
        <b/>
        <sz val="9"/>
        <color indexed="8"/>
        <rFont val="Arial Tur"/>
        <charset val="162"/>
      </rPr>
      <t xml:space="preserve"> 100.000,00.- TL tutarında olmak üzere toplam 600.000,00.- TL Likit Karşılığı Ödenek Ekleme </t>
    </r>
    <r>
      <rPr>
        <sz val="9"/>
        <color indexed="8"/>
        <rFont val="Arial Tur"/>
        <charset val="162"/>
      </rPr>
      <t xml:space="preserve">işlemi sonucu </t>
    </r>
    <r>
      <rPr>
        <b/>
        <sz val="9"/>
        <color indexed="8"/>
        <rFont val="Arial Tur"/>
        <charset val="162"/>
      </rPr>
      <t>ödenek aktarılmıştır.Likit Karşılığı Ödenek Ekleme</t>
    </r>
    <r>
      <rPr>
        <sz val="9"/>
        <color indexed="8"/>
        <rFont val="Arial Tur"/>
        <charset val="162"/>
      </rPr>
      <t xml:space="preserve"> işlemi sonucu</t>
    </r>
    <r>
      <rPr>
        <b/>
        <sz val="9"/>
        <color indexed="8"/>
        <rFont val="Arial Tur"/>
        <charset val="162"/>
      </rPr>
      <t xml:space="preserve"> aktarılan toplam tutar 600.00,00.-TL'</t>
    </r>
    <r>
      <rPr>
        <sz val="9"/>
        <color indexed="8"/>
        <rFont val="Arial Tur"/>
        <charset val="162"/>
      </rPr>
      <t>dir</t>
    </r>
    <r>
      <rPr>
        <b/>
        <sz val="9"/>
        <color indexed="8"/>
        <rFont val="Arial Tur"/>
        <charset val="162"/>
      </rPr>
      <t>.  2013 Yılı</t>
    </r>
    <r>
      <rPr>
        <sz val="9"/>
        <color indexed="8"/>
        <rFont val="Arial Tur"/>
        <charset val="162"/>
      </rPr>
      <t xml:space="preserve"> içinde </t>
    </r>
    <r>
      <rPr>
        <b/>
        <sz val="9"/>
        <color indexed="8"/>
        <rFont val="Arial Tur"/>
        <charset val="162"/>
      </rPr>
      <t>Muhtelif İşler Projesine eklenmek suretiyle Likit Karşılığı Ödenek Ekleme</t>
    </r>
    <r>
      <rPr>
        <sz val="9"/>
        <color indexed="8"/>
        <rFont val="Arial Tur"/>
        <charset val="162"/>
      </rPr>
      <t xml:space="preserve"> işlemi sonucu</t>
    </r>
    <r>
      <rPr>
        <b/>
        <sz val="9"/>
        <color indexed="8"/>
        <rFont val="Arial Tur"/>
        <charset val="162"/>
      </rPr>
      <t xml:space="preserve"> eklenen toplam tutar 98.512,00.-TL'</t>
    </r>
    <r>
      <rPr>
        <sz val="9"/>
        <color indexed="8"/>
        <rFont val="Arial Tur"/>
        <charset val="162"/>
      </rPr>
      <t>dir</t>
    </r>
    <r>
      <rPr>
        <b/>
        <sz val="9"/>
        <color indexed="8"/>
        <rFont val="Arial Tur"/>
        <charset val="162"/>
      </rPr>
      <t xml:space="preserve">. </t>
    </r>
  </si>
  <si>
    <r>
      <rPr>
        <b/>
        <sz val="9"/>
        <color indexed="10"/>
        <rFont val="Arial Tur"/>
        <charset val="162"/>
      </rPr>
      <t>(4)</t>
    </r>
    <r>
      <rPr>
        <b/>
        <sz val="9"/>
        <color indexed="8"/>
        <rFont val="Arial Tur"/>
        <charset val="162"/>
      </rPr>
      <t xml:space="preserve"> Muhtelif İşler Projesinin, Sağlık Kültür ve Spor Daire Başkanlığı</t>
    </r>
    <r>
      <rPr>
        <sz val="9"/>
        <color indexed="8"/>
        <rFont val="Arial Tur"/>
        <charset val="162"/>
      </rPr>
      <t xml:space="preserve"> altında sahip olduğumuz </t>
    </r>
    <r>
      <rPr>
        <b/>
        <sz val="9"/>
        <color indexed="8"/>
        <rFont val="Arial Tur"/>
        <charset val="162"/>
      </rPr>
      <t>özgelir ödeneğinin 150.000,00.- TL tutarındaki kısmı yıl içinde serbest bırakılmamıştır.Bu sebeple başlangıç ödeneğine göre düşürülmüş şeklinde gösterilmiştir.</t>
    </r>
  </si>
  <si>
    <r>
      <t xml:space="preserve">Tüm bu işlemler </t>
    </r>
    <r>
      <rPr>
        <sz val="9"/>
        <color indexed="8"/>
        <rFont val="Arial Tur"/>
        <charset val="162"/>
      </rPr>
      <t>göz önüne alındığında</t>
    </r>
    <r>
      <rPr>
        <b/>
        <sz val="9"/>
        <color indexed="8"/>
        <rFont val="Arial Tur"/>
        <charset val="162"/>
      </rPr>
      <t xml:space="preserve"> 2013 Yılı içerisinde Muhtelif İşler Projesi için </t>
    </r>
    <r>
      <rPr>
        <sz val="9"/>
        <color indexed="8"/>
        <rFont val="Arial Tur"/>
        <charset val="162"/>
      </rPr>
      <t xml:space="preserve">aktarılan </t>
    </r>
    <r>
      <rPr>
        <b/>
        <sz val="9"/>
        <color indexed="8"/>
        <rFont val="Arial Tur"/>
        <charset val="162"/>
      </rPr>
      <t>toplam tutar 803.000,00.-TL'dir. Sağlık Kültür Daire Başkanlığımızın</t>
    </r>
    <r>
      <rPr>
        <sz val="9"/>
        <color indexed="8"/>
        <rFont val="Arial Tur"/>
        <charset val="162"/>
      </rPr>
      <t xml:space="preserve"> bünyesinde olan</t>
    </r>
    <r>
      <rPr>
        <b/>
        <sz val="9"/>
        <color indexed="8"/>
        <rFont val="Arial Tur"/>
        <charset val="162"/>
      </rPr>
      <t xml:space="preserve"> özgelirlerimizden 2013 Yılı içinde serbest bırakılmayan 150.000,00.- TL</t>
    </r>
    <r>
      <rPr>
        <sz val="9"/>
        <color indexed="8"/>
        <rFont val="Arial Tur"/>
        <charset val="162"/>
      </rPr>
      <t xml:space="preserve"> tutarındaki ödeneği</t>
    </r>
    <r>
      <rPr>
        <b/>
        <sz val="9"/>
        <color indexed="8"/>
        <rFont val="Arial Tur"/>
        <charset val="162"/>
      </rPr>
      <t xml:space="preserve"> toplam proje bedelinden düştüğümüzde Muhtelif İşler Projesinin toplam bedeli 2013 Yılı için 5.503.000,00.-TL olmaktadır. </t>
    </r>
  </si>
  <si>
    <r>
      <rPr>
        <b/>
        <sz val="9"/>
        <color indexed="10"/>
        <rFont val="Arial Tur"/>
        <charset val="162"/>
      </rPr>
      <t xml:space="preserve">EKLENEN: </t>
    </r>
    <r>
      <rPr>
        <b/>
        <sz val="9"/>
        <color indexed="8"/>
        <rFont val="Arial Tur"/>
        <charset val="162"/>
      </rPr>
      <t/>
    </r>
  </si>
  <si>
    <r>
      <t xml:space="preserve">DÜŞÜLEN: </t>
    </r>
    <r>
      <rPr>
        <b/>
        <sz val="10"/>
        <rFont val="Times New Roman"/>
        <family val="1"/>
        <charset val="162"/>
      </rPr>
      <t xml:space="preserve">Muhtelif İşler Projesine </t>
    </r>
    <r>
      <rPr>
        <sz val="10"/>
        <rFont val="Times New Roman"/>
        <family val="1"/>
        <charset val="162"/>
      </rPr>
      <t>aktarılmak suretiyle</t>
    </r>
    <r>
      <rPr>
        <b/>
        <sz val="10"/>
        <rFont val="Times New Roman"/>
        <family val="1"/>
        <charset val="162"/>
      </rPr>
      <t xml:space="preserve"> Müze Tefrişatı Projesinden düşülen </t>
    </r>
    <r>
      <rPr>
        <sz val="10"/>
        <rFont val="Times New Roman"/>
        <family val="1"/>
        <charset val="162"/>
      </rPr>
      <t>tutar toplam</t>
    </r>
    <r>
      <rPr>
        <b/>
        <sz val="10"/>
        <rFont val="Times New Roman"/>
        <family val="1"/>
        <charset val="162"/>
      </rPr>
      <t xml:space="preserve"> 49.000,00.-TL'</t>
    </r>
    <r>
      <rPr>
        <sz val="10"/>
        <rFont val="Times New Roman"/>
        <family val="1"/>
        <charset val="162"/>
      </rPr>
      <t>dir</t>
    </r>
    <r>
      <rPr>
        <b/>
        <sz val="10"/>
        <rFont val="Times New Roman"/>
        <family val="1"/>
        <charset val="162"/>
      </rPr>
      <t>.  2013 Yılı</t>
    </r>
    <r>
      <rPr>
        <sz val="10"/>
        <rFont val="Times New Roman"/>
        <family val="1"/>
        <charset val="162"/>
      </rPr>
      <t xml:space="preserve"> içinde</t>
    </r>
    <r>
      <rPr>
        <b/>
        <sz val="10"/>
        <rFont val="Times New Roman"/>
        <family val="1"/>
        <charset val="162"/>
      </rPr>
      <t xml:space="preserve"> Müze Tefrişatı Projesinden </t>
    </r>
    <r>
      <rPr>
        <sz val="10"/>
        <rFont val="Times New Roman"/>
        <family val="1"/>
        <charset val="162"/>
      </rPr>
      <t>düşülen miktar</t>
    </r>
    <r>
      <rPr>
        <b/>
        <sz val="10"/>
        <rFont val="Times New Roman"/>
        <family val="1"/>
        <charset val="162"/>
      </rPr>
      <t xml:space="preserve"> toplam 49.000,00.-TL'dir.</t>
    </r>
  </si>
  <si>
    <r>
      <t>AYNİ GERÇEKLEŞME İLE İLGİLİ DEĞERLENDİRME:</t>
    </r>
    <r>
      <rPr>
        <b/>
        <sz val="10"/>
        <rFont val="Times New Roman"/>
        <family val="1"/>
        <charset val="162"/>
      </rPr>
      <t xml:space="preserve"> Üniversitemizin 2013 Yılı Yatırım Programında, Eğitim - Yükseköğretim Sektöründe</t>
    </r>
    <r>
      <rPr>
        <sz val="10"/>
        <rFont val="Times New Roman"/>
        <family val="1"/>
        <charset val="162"/>
      </rPr>
      <t xml:space="preserve"> yer alan </t>
    </r>
    <r>
      <rPr>
        <b/>
        <sz val="10"/>
        <rFont val="Times New Roman"/>
        <family val="1"/>
        <charset val="162"/>
      </rPr>
      <t>2010H031900</t>
    </r>
    <r>
      <rPr>
        <sz val="10"/>
        <rFont val="Times New Roman"/>
        <family val="1"/>
        <charset val="162"/>
      </rPr>
      <t xml:space="preserve"> numaralı </t>
    </r>
    <r>
      <rPr>
        <b/>
        <sz val="10"/>
        <rFont val="Times New Roman"/>
        <family val="1"/>
        <charset val="162"/>
      </rPr>
      <t>"Muhtelif İşler"</t>
    </r>
    <r>
      <rPr>
        <sz val="10"/>
        <rFont val="Times New Roman"/>
        <family val="1"/>
        <charset val="162"/>
      </rPr>
      <t xml:space="preserve"> projesi kapsamında </t>
    </r>
    <r>
      <rPr>
        <b/>
        <sz val="10"/>
        <rFont val="Times New Roman"/>
        <family val="1"/>
        <charset val="162"/>
      </rPr>
      <t>hibe olarak karşılanacağı öngörülen</t>
    </r>
    <r>
      <rPr>
        <sz val="10"/>
        <rFont val="Times New Roman"/>
        <family val="1"/>
        <charset val="162"/>
      </rPr>
      <t xml:space="preserve"> aşağıda bilgileri mevcut </t>
    </r>
    <r>
      <rPr>
        <b/>
        <sz val="10"/>
        <rFont val="Times New Roman"/>
        <family val="1"/>
        <charset val="162"/>
      </rPr>
      <t xml:space="preserve">2 adet (T-2: 1 adet, T-15: 1 adet : 165.000,00.- TL.) </t>
    </r>
    <r>
      <rPr>
        <sz val="10"/>
        <rFont val="Times New Roman"/>
        <family val="1"/>
        <charset val="162"/>
      </rPr>
      <t xml:space="preserve">taşıttan, </t>
    </r>
    <r>
      <rPr>
        <b/>
        <sz val="10"/>
        <rFont val="Times New Roman"/>
        <family val="1"/>
        <charset val="162"/>
      </rPr>
      <t>1 adet (T-2: 1 adet 71.000,00.- TL.) temin edilmiş</t>
    </r>
    <r>
      <rPr>
        <sz val="10"/>
        <rFont val="Times New Roman"/>
        <family val="1"/>
        <charset val="162"/>
      </rPr>
      <t xml:space="preserve"> olup, </t>
    </r>
    <r>
      <rPr>
        <b/>
        <sz val="10"/>
        <rFont val="Times New Roman"/>
        <family val="1"/>
        <charset val="162"/>
      </rPr>
      <t>2013 Yılı Programına Göre Ayni Gerçekleşme Oranı % 43</t>
    </r>
    <r>
      <rPr>
        <sz val="10"/>
        <rFont val="Times New Roman"/>
        <family val="1"/>
        <charset val="162"/>
      </rPr>
      <t xml:space="preserve"> olmuştur.</t>
    </r>
  </si>
  <si>
    <t>(43)</t>
  </si>
  <si>
    <r>
      <t xml:space="preserve">Not: </t>
    </r>
    <r>
      <rPr>
        <b/>
        <sz val="10"/>
        <color indexed="12"/>
        <rFont val="Times New Roman"/>
        <family val="1"/>
        <charset val="162"/>
      </rPr>
      <t>Parantez içerisinde gösterilen miktar Üniversitemizin 2013 Yılı Yatırım Programında, Eğitim - Yükseköğretim Sektöründe yer alan 2013H031890 numaralı "Muhtelif İşler" projesi kapsamında hibe olarak karşılanacak olan 2 adet (T-2: 1 adet, T-15 : 1 adet)  taşıt bedeli olup, toplama dahil edilmemiştir.</t>
    </r>
  </si>
  <si>
    <t>T-2 Binek Otomobil</t>
  </si>
  <si>
    <t>T-15 Ambulans (Tıbbi Donanımlı)</t>
  </si>
  <si>
    <r>
      <t xml:space="preserve">Bu nedenden dolayı </t>
    </r>
    <r>
      <rPr>
        <b/>
        <sz val="10"/>
        <color indexed="8"/>
        <rFont val="Times New Roman"/>
        <family val="1"/>
        <charset val="162"/>
      </rPr>
      <t>Serbest (Kullanılabilir) Ödeneğine Göre Nakdi Gerçekleşme Oranı % 99</t>
    </r>
    <r>
      <rPr>
        <sz val="10"/>
        <color indexed="8"/>
        <rFont val="Times New Roman"/>
        <family val="1"/>
        <charset val="162"/>
      </rPr>
      <t xml:space="preserve"> olmuştur.</t>
    </r>
  </si>
  <si>
    <r>
      <t xml:space="preserve">EKLENEN: (1) </t>
    </r>
    <r>
      <rPr>
        <b/>
        <sz val="10"/>
        <rFont val="Times New Roman"/>
        <family val="1"/>
        <charset val="162"/>
      </rPr>
      <t>Derslik ve Merkezi Birimler Projesi</t>
    </r>
    <r>
      <rPr>
        <sz val="10"/>
        <rFont val="Times New Roman"/>
        <family val="1"/>
        <charset val="162"/>
      </rPr>
      <t xml:space="preserve"> için</t>
    </r>
    <r>
      <rPr>
        <b/>
        <sz val="10"/>
        <rFont val="Times New Roman"/>
        <family val="1"/>
        <charset val="162"/>
      </rPr>
      <t xml:space="preserve"> 2013 Yılı </t>
    </r>
    <r>
      <rPr>
        <sz val="10"/>
        <rFont val="Times New Roman"/>
        <family val="1"/>
        <charset val="162"/>
      </rPr>
      <t>içinde</t>
    </r>
    <r>
      <rPr>
        <b/>
        <sz val="10"/>
        <rFont val="Times New Roman"/>
        <family val="1"/>
        <charset val="162"/>
      </rPr>
      <t xml:space="preserve"> Maliye Bakanlığı'nın Yatırımları Hızlandırma Ödeneğinden </t>
    </r>
    <r>
      <rPr>
        <sz val="10"/>
        <rFont val="Times New Roman"/>
        <family val="1"/>
        <charset val="162"/>
      </rPr>
      <t>toplam</t>
    </r>
    <r>
      <rPr>
        <b/>
        <sz val="10"/>
        <rFont val="Times New Roman"/>
        <family val="1"/>
        <charset val="162"/>
      </rPr>
      <t xml:space="preserve"> 3.000.000,00.- TL aktarılmıştır.</t>
    </r>
  </si>
  <si>
    <r>
      <t xml:space="preserve">(2) </t>
    </r>
    <r>
      <rPr>
        <b/>
        <sz val="10"/>
        <rFont val="Times New Roman"/>
        <family val="1"/>
        <charset val="162"/>
      </rPr>
      <t>Derslik ve Merkezi Birimler Projesi</t>
    </r>
    <r>
      <rPr>
        <sz val="10"/>
        <rFont val="Times New Roman"/>
        <family val="1"/>
        <charset val="162"/>
      </rPr>
      <t xml:space="preserve"> için </t>
    </r>
    <r>
      <rPr>
        <b/>
        <sz val="10"/>
        <rFont val="Times New Roman"/>
        <family val="1"/>
        <charset val="162"/>
      </rPr>
      <t xml:space="preserve">2013 Yılı içinde Likit Karşılığı Ödenek Ekleme </t>
    </r>
    <r>
      <rPr>
        <sz val="10"/>
        <rFont val="Times New Roman"/>
        <family val="1"/>
        <charset val="162"/>
      </rPr>
      <t>işlemi ile</t>
    </r>
    <r>
      <rPr>
        <b/>
        <sz val="10"/>
        <rFont val="Times New Roman"/>
        <family val="1"/>
        <charset val="162"/>
      </rPr>
      <t xml:space="preserve"> toplam 3.000.000,00.- TL aktarılmıştır.</t>
    </r>
  </si>
  <si>
    <r>
      <t xml:space="preserve">Derslik ve Merkezi Birimler Projesine 2013 yılında </t>
    </r>
    <r>
      <rPr>
        <sz val="10"/>
        <rFont val="Times New Roman"/>
        <family val="1"/>
        <charset val="162"/>
      </rPr>
      <t>aktarılan</t>
    </r>
    <r>
      <rPr>
        <b/>
        <sz val="10"/>
        <rFont val="Times New Roman"/>
        <family val="1"/>
        <charset val="162"/>
      </rPr>
      <t xml:space="preserve"> toplam tutar 6.100.000,00.-TL'</t>
    </r>
    <r>
      <rPr>
        <sz val="10"/>
        <rFont val="Times New Roman"/>
        <family val="1"/>
        <charset val="162"/>
      </rPr>
      <t>dir</t>
    </r>
    <r>
      <rPr>
        <b/>
        <sz val="10"/>
        <rFont val="Times New Roman"/>
        <family val="1"/>
        <charset val="162"/>
      </rPr>
      <t>.</t>
    </r>
  </si>
  <si>
    <r>
      <rPr>
        <b/>
        <sz val="10"/>
        <color rgb="FFFF0000"/>
        <rFont val="Times New Roman"/>
        <family val="1"/>
        <charset val="162"/>
      </rPr>
      <t>(3)</t>
    </r>
    <r>
      <rPr>
        <b/>
        <sz val="10"/>
        <rFont val="Times New Roman"/>
        <family val="1"/>
        <charset val="162"/>
      </rPr>
      <t xml:space="preserve"> Derslik ve Merkezi Birimler Projesine</t>
    </r>
    <r>
      <rPr>
        <sz val="10"/>
        <rFont val="Times New Roman"/>
        <family val="1"/>
        <charset val="162"/>
      </rPr>
      <t xml:space="preserve"> eklenmek suretiyle </t>
    </r>
    <r>
      <rPr>
        <b/>
        <sz val="10"/>
        <rFont val="Times New Roman"/>
        <family val="1"/>
        <charset val="162"/>
      </rPr>
      <t xml:space="preserve">2013 Yılı içinde Kampüs Altyapısı Projesinden </t>
    </r>
    <r>
      <rPr>
        <sz val="10"/>
        <rFont val="Times New Roman"/>
        <family val="1"/>
        <charset val="162"/>
      </rPr>
      <t>düşülen</t>
    </r>
    <r>
      <rPr>
        <b/>
        <sz val="10"/>
        <rFont val="Times New Roman"/>
        <family val="1"/>
        <charset val="162"/>
      </rPr>
      <t xml:space="preserve"> toplam tutar 100.000,00.- TL'</t>
    </r>
    <r>
      <rPr>
        <sz val="10"/>
        <rFont val="Times New Roman"/>
        <family val="1"/>
        <charset val="162"/>
      </rPr>
      <t>dir</t>
    </r>
    <r>
      <rPr>
        <b/>
        <sz val="10"/>
        <rFont val="Times New Roman"/>
        <family val="1"/>
        <charset val="162"/>
      </rPr>
      <t>.</t>
    </r>
  </si>
  <si>
    <r>
      <t xml:space="preserve">DÜŞÜLEN: </t>
    </r>
    <r>
      <rPr>
        <b/>
        <sz val="9"/>
        <rFont val="Arial Tur"/>
        <charset val="162"/>
      </rPr>
      <t xml:space="preserve">Derslik ve Merkezi Birimler Projesine </t>
    </r>
    <r>
      <rPr>
        <sz val="9"/>
        <rFont val="Arial Tur"/>
        <charset val="162"/>
      </rPr>
      <t>eklenmek</t>
    </r>
    <r>
      <rPr>
        <b/>
        <sz val="9"/>
        <rFont val="Arial Tur"/>
        <charset val="162"/>
      </rPr>
      <t xml:space="preserve"> </t>
    </r>
    <r>
      <rPr>
        <sz val="9"/>
        <rFont val="Arial Tur"/>
        <charset val="162"/>
      </rPr>
      <t>suretiyle</t>
    </r>
    <r>
      <rPr>
        <b/>
        <sz val="9"/>
        <rFont val="Arial Tur"/>
        <charset val="162"/>
      </rPr>
      <t xml:space="preserve"> 2013 Yılı içinde Kampüs Altyapısı Projesinden </t>
    </r>
    <r>
      <rPr>
        <sz val="9"/>
        <rFont val="Arial Tur"/>
        <charset val="162"/>
      </rPr>
      <t>düşülen</t>
    </r>
    <r>
      <rPr>
        <b/>
        <sz val="9"/>
        <rFont val="Arial Tur"/>
        <charset val="162"/>
      </rPr>
      <t xml:space="preserve"> toplam tutar 100.000,00.- TL'dir.</t>
    </r>
  </si>
  <si>
    <r>
      <rPr>
        <b/>
        <sz val="10"/>
        <color rgb="FFFF0000"/>
        <rFont val="Times New Roman"/>
        <family val="1"/>
        <charset val="162"/>
      </rPr>
      <t xml:space="preserve">EKLENEN: </t>
    </r>
    <r>
      <rPr>
        <sz val="10"/>
        <color rgb="FFFF0000"/>
        <rFont val="Times New Roman"/>
        <family val="1"/>
        <charset val="162"/>
      </rPr>
      <t xml:space="preserve"> </t>
    </r>
  </si>
  <si>
    <r>
      <rPr>
        <b/>
        <sz val="10"/>
        <color rgb="FFFF0000"/>
        <rFont val="Times New Roman"/>
        <family val="1"/>
        <charset val="162"/>
      </rPr>
      <t>DÜŞÜLEN:</t>
    </r>
    <r>
      <rPr>
        <sz val="10"/>
        <color rgb="FFFF0000"/>
        <rFont val="Times New Roman"/>
        <family val="1"/>
        <charset val="162"/>
      </rPr>
      <t xml:space="preserve"> </t>
    </r>
    <r>
      <rPr>
        <b/>
        <sz val="10"/>
        <rFont val="Times New Roman"/>
        <family val="1"/>
        <charset val="162"/>
      </rPr>
      <t/>
    </r>
  </si>
  <si>
    <t>DÜŞÜLEN:</t>
  </si>
  <si>
    <r>
      <t xml:space="preserve">EKLENEN: </t>
    </r>
    <r>
      <rPr>
        <b/>
        <sz val="9"/>
        <color indexed="10"/>
        <rFont val="Arial Tur"/>
        <charset val="162"/>
      </rPr>
      <t/>
    </r>
  </si>
  <si>
    <t>2014H050240</t>
  </si>
  <si>
    <t xml:space="preserve"> </t>
  </si>
  <si>
    <t>… Taşıt</t>
  </si>
  <si>
    <t>2014 YILI YATIRIM CETVELİNDE VİZELENEN</t>
  </si>
  <si>
    <t>2014 YILINDA GERÇEKLEŞEN</t>
  </si>
  <si>
    <r>
      <t xml:space="preserve">Not: </t>
    </r>
    <r>
      <rPr>
        <b/>
        <sz val="10"/>
        <color indexed="12"/>
        <rFont val="Times New Roman"/>
        <family val="1"/>
        <charset val="162"/>
      </rPr>
      <t>Parantez içerisinde gösterilen miktar Üniversitemizin 2014 Yılı Yatırım Programında, Eğitim - Yükseköğretim Sektöründe yer alan 2014H030940 numaralı "Muhtelif İşler" projesi kapsamında hibe olarak karşılanacak olan 2 adet (T-2: 1 adet, T-11 : 1 adet)  taşıt bedeli olup, toplama dahil edilmemiştir.</t>
    </r>
  </si>
  <si>
    <t>37 Taşıt</t>
  </si>
  <si>
    <t>NOT:</t>
  </si>
  <si>
    <t>T-11 Otobüs (Sürücü dahil en az 41 kişilik)</t>
  </si>
  <si>
    <t>Volkswagen Passat (Siyah)</t>
  </si>
  <si>
    <t>Volkswagen Passat (Gri)</t>
  </si>
  <si>
    <t xml:space="preserve">Peugeot </t>
  </si>
  <si>
    <t xml:space="preserve">2015H035100 </t>
  </si>
  <si>
    <t>Yayın Alımı</t>
  </si>
  <si>
    <r>
      <t xml:space="preserve">EKLENEN: </t>
    </r>
    <r>
      <rPr>
        <b/>
        <sz val="9"/>
        <rFont val="Arial Tur"/>
        <charset val="162"/>
      </rPr>
      <t>1997H031070 numaralı Derslik ve Merkezi Birimler Projesinden</t>
    </r>
    <r>
      <rPr>
        <sz val="9"/>
        <rFont val="Arial Tur"/>
        <charset val="162"/>
      </rPr>
      <t xml:space="preserve"> düşülmek suretiyle </t>
    </r>
    <r>
      <rPr>
        <b/>
        <sz val="9"/>
        <rFont val="Arial Tur"/>
        <charset val="162"/>
      </rPr>
      <t>toplam 3.000.000,00-TL Ödenek aktarma işlemi</t>
    </r>
    <r>
      <rPr>
        <sz val="9"/>
        <rFont val="Arial Tur"/>
        <charset val="162"/>
      </rPr>
      <t xml:space="preserve"> ile eklenmiştir.</t>
    </r>
    <r>
      <rPr>
        <b/>
        <sz val="9"/>
        <rFont val="Arial Tur"/>
        <charset val="162"/>
      </rPr>
      <t xml:space="preserve"> </t>
    </r>
  </si>
  <si>
    <t xml:space="preserve">DÜŞÜLEN: </t>
  </si>
  <si>
    <r>
      <rPr>
        <b/>
        <sz val="9"/>
        <color rgb="FFFF0000"/>
        <rFont val="Arial Tur"/>
        <charset val="162"/>
      </rPr>
      <t>*</t>
    </r>
    <r>
      <rPr>
        <b/>
        <sz val="9"/>
        <color indexed="8"/>
        <rFont val="Arial Tur"/>
        <charset val="162"/>
      </rPr>
      <t xml:space="preserve"> 2015 Yılı içerisinde 2015H035100numaralı Muhtelif İşler Projesine </t>
    </r>
    <r>
      <rPr>
        <sz val="9"/>
        <color indexed="8"/>
        <rFont val="Arial Tur"/>
        <charset val="162"/>
      </rPr>
      <t xml:space="preserve">eklenen </t>
    </r>
    <r>
      <rPr>
        <b/>
        <sz val="9"/>
        <color indexed="8"/>
        <rFont val="Arial Tur"/>
        <charset val="162"/>
      </rPr>
      <t xml:space="preserve">toplam tutar 606.000,00.-TL'dir. </t>
    </r>
  </si>
  <si>
    <r>
      <t xml:space="preserve">DÜŞÜLEN:  </t>
    </r>
    <r>
      <rPr>
        <b/>
        <sz val="10"/>
        <rFont val="Times New Roman"/>
        <family val="1"/>
        <charset val="162"/>
      </rPr>
      <t/>
    </r>
  </si>
  <si>
    <t xml:space="preserve">EKLENEN:  </t>
  </si>
  <si>
    <t>DOLDURUMASI GEREKEN ALANLAR SARI RENKLE RENKLENDİRİLMİŞTİR.</t>
  </si>
  <si>
    <t>2016 YILI YATIRIM PROGRAMI İZLEME VE DEĞERLENDİRME RAPORU</t>
  </si>
  <si>
    <t xml:space="preserve">Yıldız Teknik Üniversitesinin 2. Dönem Stratejik Planında (2016 – 2020), stratejik amaçları dört ana başlık halinde toplanmıştır. </t>
  </si>
  <si>
    <r>
      <t>Amaç 1:</t>
    </r>
    <r>
      <rPr>
        <sz val="10"/>
        <rFont val="Times New Roman"/>
        <family val="1"/>
        <charset val="162"/>
      </rPr>
      <t xml:space="preserve"> Araştırma Geliştirmede Öncü Üniversite Olmak,</t>
    </r>
  </si>
  <si>
    <r>
      <t>Amaç 2:</t>
    </r>
    <r>
      <rPr>
        <sz val="10"/>
        <rFont val="Times New Roman"/>
        <family val="1"/>
        <charset val="162"/>
      </rPr>
      <t xml:space="preserve"> Eğitim – Öğretimde Lider Üniversite Olmak,</t>
    </r>
  </si>
  <si>
    <r>
      <t>Amaç 3:</t>
    </r>
    <r>
      <rPr>
        <sz val="10"/>
        <rFont val="Times New Roman"/>
        <family val="1"/>
        <charset val="162"/>
      </rPr>
      <t xml:space="preserve"> Kurumsallıkta Mükemmelleşmek ve Sürdürülebilirliği Sağlamak,</t>
    </r>
  </si>
  <si>
    <r>
      <t>Amaç 4:</t>
    </r>
    <r>
      <rPr>
        <sz val="10"/>
        <rFont val="Times New Roman"/>
        <family val="1"/>
        <charset val="162"/>
      </rPr>
      <t xml:space="preserve"> Toplumun Yaşam Kalitesinin Yükseltilmesine Yönelik Çalışmalara Öncülük Etmek ,</t>
    </r>
  </si>
  <si>
    <t>Amaç 1: Araştırma Geliştirmede Öncü Üniversite Olmak,</t>
  </si>
  <si>
    <t>Amaç 2: Eğitim – Öğretimde Lider Üniversite Olmak,</t>
  </si>
  <si>
    <r>
      <t xml:space="preserve">Stratejik Hedef 1.1: </t>
    </r>
    <r>
      <rPr>
        <sz val="10"/>
        <rFont val="Times New Roman"/>
        <family val="1"/>
        <charset val="162"/>
      </rPr>
      <t>Akademik çalışmaların etkinliğini artırmak.</t>
    </r>
  </si>
  <si>
    <r>
      <t xml:space="preserve">Stratejik Hedef 1.2: </t>
    </r>
    <r>
      <rPr>
        <sz val="10"/>
        <rFont val="Times New Roman"/>
        <family val="1"/>
        <charset val="162"/>
      </rPr>
      <t>Teknoloji, sanat-tasarım, mimarlık ve sosyal bilimler alanlarında araştırma projeleri ve ürünlerini üretmek.</t>
    </r>
  </si>
  <si>
    <r>
      <t xml:space="preserve">Stratejik Hedef 1.3: </t>
    </r>
    <r>
      <rPr>
        <sz val="10"/>
        <rFont val="Times New Roman"/>
        <family val="1"/>
        <charset val="162"/>
      </rPr>
      <t>Fiziksel ve teknolojik altyapıyı geliştirmek.</t>
    </r>
  </si>
  <si>
    <r>
      <t>Stratejik Hedef 2.1:</t>
    </r>
    <r>
      <rPr>
        <sz val="10"/>
        <rFont val="Times New Roman"/>
        <family val="1"/>
        <charset val="162"/>
      </rPr>
      <t xml:space="preserve"> Öğrencilerimizin ulusal ve uluslararası anlamda başarılarını arttırmak.</t>
    </r>
  </si>
  <si>
    <r>
      <t>Stratejik Hedef 2.2:</t>
    </r>
    <r>
      <rPr>
        <sz val="10"/>
        <rFont val="Times New Roman"/>
        <family val="1"/>
        <charset val="162"/>
      </rPr>
      <t xml:space="preserve"> Eğitim ve araştırma yapmak ve hizmet üretmek üretmek üzere stratejik ortaklıklar kurmak.</t>
    </r>
  </si>
  <si>
    <t>Amaç 3: Kurumsallıkta Mükemmelleşmek ve Sürdürülebilirliği Sağlamak,</t>
  </si>
  <si>
    <r>
      <t>Stratejik Hedef 3.2:</t>
    </r>
    <r>
      <rPr>
        <sz val="10"/>
        <rFont val="Times New Roman"/>
        <family val="1"/>
        <charset val="162"/>
      </rPr>
      <t xml:space="preserve"> Veri analizi sistemini tasarlamak ve sürekli iyileştirmek.</t>
    </r>
  </si>
  <si>
    <r>
      <rPr>
        <b/>
        <sz val="10"/>
        <rFont val="Times New Roman"/>
        <family val="1"/>
        <charset val="162"/>
      </rPr>
      <t>Stratejik Hedef 3.1:</t>
    </r>
    <r>
      <rPr>
        <sz val="10"/>
        <rFont val="Times New Roman"/>
        <family val="1"/>
        <charset val="162"/>
      </rPr>
      <t xml:space="preserve"> Yönetim Uygulamaları ve sistemleri ile kurumsal altyapıyı sürekli geliştirmek.</t>
    </r>
  </si>
  <si>
    <t>Amaç 4: Toplumun Yaşam Kalitesinin Yükseltilmesine Yönelik Çalışmalara Öncülük Etmek ,</t>
  </si>
  <si>
    <r>
      <t>Stratejik Hedef 4.1:</t>
    </r>
    <r>
      <rPr>
        <sz val="10"/>
        <rFont val="Times New Roman"/>
        <family val="1"/>
        <charset val="162"/>
      </rPr>
      <t xml:space="preserve"> Paydaşlarımızın üniversite faaliyetlerine katılım ve katkılarının sürekliliğini sağlamak.</t>
    </r>
  </si>
  <si>
    <r>
      <t>Stratejik Hedef 4.2:</t>
    </r>
    <r>
      <rPr>
        <sz val="10"/>
        <rFont val="Times New Roman"/>
        <family val="1"/>
        <charset val="162"/>
      </rPr>
      <t xml:space="preserve"> Toplumun temel sorunlarını tespit ederek bu sorunlarını tespit ederek bu sorunlara çözümler üretmek.</t>
    </r>
  </si>
  <si>
    <r>
      <t>·</t>
    </r>
    <r>
      <rPr>
        <sz val="7"/>
        <rFont val="Times New Roman"/>
        <family val="1"/>
        <charset val="162"/>
      </rPr>
      <t xml:space="preserve">  </t>
    </r>
    <r>
      <rPr>
        <b/>
        <sz val="12"/>
        <rFont val="Times New Roman"/>
        <family val="1"/>
        <charset val="162"/>
      </rPr>
      <t>2016 Yılı Yatırımlarıyla Hedeflenen ve Gerçekleşen Kapasite Artışı:</t>
    </r>
    <r>
      <rPr>
        <sz val="12"/>
        <rFont val="Times New Roman"/>
        <family val="1"/>
        <charset val="162"/>
      </rPr>
      <t xml:space="preserve"> </t>
    </r>
    <r>
      <rPr>
        <i/>
        <sz val="10"/>
        <color indexed="23"/>
        <rFont val="Times New Roman"/>
        <family val="1"/>
        <charset val="162"/>
      </rPr>
      <t>(2015 Yılında gerçekleştirilmesi programlanan yatırımlarının  tamamlanmasıyla hedeflenen ve fiilen gerçekleşen ilave kapasite artışı)</t>
    </r>
  </si>
  <si>
    <r>
      <t>·</t>
    </r>
    <r>
      <rPr>
        <sz val="7"/>
        <rFont val="Times New Roman"/>
        <family val="1"/>
        <charset val="162"/>
      </rPr>
      <t xml:space="preserve">  </t>
    </r>
    <r>
      <rPr>
        <b/>
        <sz val="12"/>
        <rFont val="Times New Roman"/>
        <family val="1"/>
        <charset val="162"/>
      </rPr>
      <t>2016 Yılı</t>
    </r>
    <r>
      <rPr>
        <b/>
        <i/>
        <sz val="12"/>
        <rFont val="Times New Roman"/>
        <family val="1"/>
        <charset val="162"/>
      </rPr>
      <t xml:space="preserve"> </t>
    </r>
    <r>
      <rPr>
        <b/>
        <sz val="12"/>
        <rFont val="Times New Roman"/>
        <family val="1"/>
        <charset val="162"/>
      </rPr>
      <t>Yatırım Uygulamaları :</t>
    </r>
  </si>
  <si>
    <t>2016 YILI GENEL YATIRIM UYGULAMA DURUM RAPORU</t>
  </si>
  <si>
    <t>2015 SONU TAHMİNİ HARCAMA</t>
  </si>
  <si>
    <t>2016 YATIRIM ÖDENEĞİ</t>
  </si>
  <si>
    <t>TEKNOLOJİK ARAŞTIRMA 2016 YILI PROGRAMI</t>
  </si>
  <si>
    <t>TEKNOLOJİK ARAŞTIRMA 2016 YILI REVİZE PROGRAMI</t>
  </si>
  <si>
    <t>2016 YIL SONU NAKDİ GERÇEKLEŞME TUTARI</t>
  </si>
  <si>
    <t>2016 SONU NAKDİ GERÇEKLEŞME ORANI ( % )</t>
  </si>
  <si>
    <r>
      <t>3. 2016 Yılı Proje Uygulamaları :</t>
    </r>
    <r>
      <rPr>
        <sz val="12"/>
        <rFont val="Times New Roman"/>
        <family val="1"/>
        <charset val="162"/>
      </rPr>
      <t xml:space="preserve"> </t>
    </r>
    <r>
      <rPr>
        <i/>
        <sz val="10"/>
        <color indexed="23"/>
        <rFont val="Times New Roman"/>
        <family val="1"/>
        <charset val="162"/>
      </rPr>
      <t xml:space="preserve">(Bu bölümde, 2016 Yılı Yatırım Programında </t>
    </r>
    <r>
      <rPr>
        <i/>
        <u/>
        <sz val="10"/>
        <color indexed="23"/>
        <rFont val="Times New Roman"/>
        <family val="1"/>
        <charset val="162"/>
      </rPr>
      <t>bir proje numarası alan her bir proje için</t>
    </r>
    <r>
      <rPr>
        <i/>
        <sz val="10"/>
        <color indexed="23"/>
        <rFont val="Times New Roman"/>
        <family val="1"/>
        <charset val="162"/>
      </rPr>
      <t xml:space="preserve"> Proje No. ve Proje Adı başlığı altında  2016 yılı uygulamaları anlatılacaktır. Bu kapsamda proje ile ilgili varsa revizyonlar ve nedenleri, projenin 2016 yılı harcamaları, nakdi ve fiziki gerçekleşme seviyesi, uygulamada karşılaşılan proje bazındaki sorunlar, 2016 yılında tamamlanması programlanan ancak tamamlanamayan projelerin tamamlanamama nedenleri vs. belirtilecektir.)</t>
    </r>
  </si>
  <si>
    <t>2016 YILI PROJE UYGULAMALARI</t>
  </si>
  <si>
    <t>2011-2016</t>
  </si>
  <si>
    <r>
      <t xml:space="preserve">MEVCUT FİZİKİ DURUMU </t>
    </r>
    <r>
      <rPr>
        <b/>
        <sz val="10"/>
        <color indexed="10"/>
        <rFont val="Times New Roman"/>
        <family val="1"/>
        <charset val="162"/>
      </rPr>
      <t>(2016 ÖNCESİ)</t>
    </r>
  </si>
  <si>
    <t>2016 YILI YATIRIMLARINDA</t>
  </si>
  <si>
    <t>(2016 Yılında Tamamlanan İşlerle Nelerin Gerçekleştirildiği, Tamamlanması Programlanan Ancak Tamamlanamayan İşlerin Tamamlanamama Nedenleri Hakkında)</t>
  </si>
  <si>
    <r>
      <t>2016 YILI FİZİKİ KAPALI ALANLAR (M</t>
    </r>
    <r>
      <rPr>
        <b/>
        <vertAlign val="superscript"/>
        <sz val="10"/>
        <rFont val="Times New Roman"/>
        <family val="1"/>
        <charset val="162"/>
      </rPr>
      <t>2</t>
    </r>
    <r>
      <rPr>
        <b/>
        <sz val="10"/>
        <rFont val="Times New Roman"/>
        <family val="1"/>
        <charset val="162"/>
      </rPr>
      <t>)</t>
    </r>
  </si>
  <si>
    <r>
      <t>·</t>
    </r>
    <r>
      <rPr>
        <sz val="7"/>
        <rFont val="Times New Roman"/>
        <family val="1"/>
        <charset val="162"/>
      </rPr>
      <t xml:space="preserve">  </t>
    </r>
    <r>
      <rPr>
        <b/>
        <sz val="12"/>
        <rFont val="Times New Roman"/>
        <family val="1"/>
        <charset val="162"/>
      </rPr>
      <t>2016 Yılı Yatırımlarıyla Hedeflenen ve Gerçekleşen Kapasite Artışı:</t>
    </r>
    <r>
      <rPr>
        <sz val="12"/>
        <rFont val="Times New Roman"/>
        <family val="1"/>
        <charset val="162"/>
      </rPr>
      <t xml:space="preserve"> </t>
    </r>
    <r>
      <rPr>
        <i/>
        <sz val="10"/>
        <color indexed="23"/>
        <rFont val="Times New Roman"/>
        <family val="1"/>
        <charset val="162"/>
      </rPr>
      <t>(2016 Yılında gerçekleştirilmesi programlanan yatırımlarının  tamamlanmasıyla hedeflenen ve fiilen gerçekleşen ilave kapasite artışı)</t>
    </r>
  </si>
  <si>
    <t>EĞİTİM - YÜKSEKÖĞRETİM 2016 YILI PROGRAMI</t>
  </si>
  <si>
    <t>EĞİTİM - YÜKSEKÖĞRETİM 2016 YILI REVİZE PROGRAMI</t>
  </si>
  <si>
    <t>EĞİTİM - BEDEN EĞİTİMİ VE SPOR 2016 YILI PROGRAMI</t>
  </si>
  <si>
    <t>EĞİTİM - BEDEN EĞİTİMİ VE SPOR 2016 YILI REVİZE PROGRAMI</t>
  </si>
  <si>
    <t>2016H034880</t>
  </si>
  <si>
    <t>2016-2016</t>
  </si>
  <si>
    <r>
      <t xml:space="preserve">NAKDİ GERÇEKLEŞME SEVİYESİ İLE İLGİLİ DEĞERLENDİRMELER: </t>
    </r>
    <r>
      <rPr>
        <b/>
        <sz val="10"/>
        <rFont val="Times New Roman"/>
        <family val="1"/>
        <charset val="162"/>
      </rPr>
      <t>2016H034880 Numaralı "Çeşitli Ünitelerin Etüd Projesi".</t>
    </r>
  </si>
  <si>
    <t>1997-2018</t>
  </si>
  <si>
    <r>
      <rPr>
        <b/>
        <sz val="10"/>
        <color rgb="FFFF0000"/>
        <rFont val="Times New Roman"/>
        <family val="1"/>
        <charset val="162"/>
      </rPr>
      <t>(2)</t>
    </r>
    <r>
      <rPr>
        <b/>
        <sz val="10"/>
        <rFont val="Times New Roman"/>
        <family val="1"/>
        <charset val="162"/>
      </rPr>
      <t xml:space="preserve">  2016H034880 Numaralı Çeşitli Ünitelerin Etüd Projesinden 200.000,00.- TL</t>
    </r>
    <r>
      <rPr>
        <sz val="10"/>
        <rFont val="Times New Roman"/>
        <family val="1"/>
        <charset val="162"/>
      </rPr>
      <t xml:space="preserve"> düşülmek suretiyle </t>
    </r>
    <r>
      <rPr>
        <b/>
        <sz val="10"/>
        <rFont val="Times New Roman"/>
        <family val="1"/>
        <charset val="162"/>
      </rPr>
      <t xml:space="preserve">Ödenek Aktarma </t>
    </r>
    <r>
      <rPr>
        <sz val="10"/>
        <rFont val="Times New Roman"/>
        <family val="1"/>
        <charset val="162"/>
      </rPr>
      <t>işlemi Gerçekleştirilmiştir.</t>
    </r>
  </si>
  <si>
    <r>
      <rPr>
        <b/>
        <sz val="10"/>
        <color rgb="FFFF0000"/>
        <rFont val="Times New Roman"/>
        <family val="1"/>
        <charset val="162"/>
      </rPr>
      <t xml:space="preserve">(4) </t>
    </r>
    <r>
      <rPr>
        <sz val="10"/>
        <rFont val="Times New Roman"/>
        <family val="1"/>
        <charset val="162"/>
      </rPr>
      <t xml:space="preserve">Aktarma işlemleriyle karşılamaya yetmeyen </t>
    </r>
    <r>
      <rPr>
        <b/>
        <sz val="10"/>
        <rFont val="Times New Roman"/>
        <family val="1"/>
        <charset val="162"/>
      </rPr>
      <t>4.434.000 TL</t>
    </r>
    <r>
      <rPr>
        <sz val="10"/>
        <rFont val="Times New Roman"/>
        <family val="1"/>
        <charset val="162"/>
      </rPr>
      <t xml:space="preserve">'lik kısım ise </t>
    </r>
    <r>
      <rPr>
        <b/>
        <sz val="10"/>
        <rFont val="Times New Roman"/>
        <family val="1"/>
        <charset val="162"/>
      </rPr>
      <t>Likit Karşılığı Ödenek Ekleme işlemi ile</t>
    </r>
    <r>
      <rPr>
        <sz val="10"/>
        <rFont val="Times New Roman"/>
        <family val="1"/>
        <charset val="162"/>
      </rPr>
      <t xml:space="preserve"> eklenmiştir.</t>
    </r>
  </si>
  <si>
    <r>
      <rPr>
        <b/>
        <sz val="10"/>
        <color rgb="FFFF0000"/>
        <rFont val="Times New Roman"/>
        <family val="1"/>
        <charset val="162"/>
      </rPr>
      <t>*</t>
    </r>
    <r>
      <rPr>
        <b/>
        <sz val="10"/>
        <rFont val="Times New Roman"/>
        <family val="1"/>
        <charset val="162"/>
      </rPr>
      <t xml:space="preserve"> </t>
    </r>
    <r>
      <rPr>
        <sz val="10"/>
        <rFont val="Times New Roman"/>
        <family val="1"/>
        <charset val="162"/>
      </rPr>
      <t xml:space="preserve">2016 Yılı içinde </t>
    </r>
    <r>
      <rPr>
        <b/>
        <sz val="10"/>
        <rFont val="Times New Roman"/>
        <family val="1"/>
        <charset val="162"/>
      </rPr>
      <t xml:space="preserve">1997H031070 numaralı Derslik ve Merkezi Birimler Projesine eklenen </t>
    </r>
    <r>
      <rPr>
        <sz val="10"/>
        <rFont val="Times New Roman"/>
        <family val="1"/>
        <charset val="162"/>
      </rPr>
      <t xml:space="preserve">toplam ödenek tutarı </t>
    </r>
    <r>
      <rPr>
        <b/>
        <sz val="10"/>
        <rFont val="Times New Roman"/>
        <family val="1"/>
        <charset val="162"/>
      </rPr>
      <t>6.255.000,00.-TL'dir.</t>
    </r>
  </si>
  <si>
    <r>
      <t xml:space="preserve">EKLENEN: (1) </t>
    </r>
    <r>
      <rPr>
        <b/>
        <sz val="10"/>
        <rFont val="Times New Roman"/>
        <family val="1"/>
        <charset val="162"/>
      </rPr>
      <t xml:space="preserve">  2014H050240 Numaralı Açık ve Kapalı Spor Tesisleri </t>
    </r>
    <r>
      <rPr>
        <sz val="10"/>
        <rFont val="Times New Roman"/>
        <family val="1"/>
        <charset val="162"/>
      </rPr>
      <t>projesinden</t>
    </r>
    <r>
      <rPr>
        <b/>
        <sz val="10"/>
        <rFont val="Times New Roman"/>
        <family val="1"/>
        <charset val="162"/>
      </rPr>
      <t xml:space="preserve"> 1.003.000,00.- TL </t>
    </r>
    <r>
      <rPr>
        <sz val="10"/>
        <rFont val="Times New Roman"/>
        <family val="1"/>
        <charset val="162"/>
      </rPr>
      <t>düşülmek suretiyle</t>
    </r>
    <r>
      <rPr>
        <b/>
        <sz val="10"/>
        <rFont val="Times New Roman"/>
        <family val="1"/>
        <charset val="162"/>
      </rPr>
      <t xml:space="preserve"> Ödenek Aktarma işlemi </t>
    </r>
    <r>
      <rPr>
        <sz val="10"/>
        <rFont val="Times New Roman"/>
        <family val="1"/>
        <charset val="162"/>
      </rPr>
      <t>gerçekleştirilmiştir.</t>
    </r>
    <r>
      <rPr>
        <b/>
        <sz val="10"/>
        <rFont val="Times New Roman"/>
        <family val="1"/>
        <charset val="162"/>
      </rPr>
      <t xml:space="preserve">   </t>
    </r>
  </si>
  <si>
    <r>
      <rPr>
        <b/>
        <sz val="10"/>
        <color rgb="FFFF0000"/>
        <rFont val="Times New Roman"/>
        <family val="1"/>
        <charset val="162"/>
      </rPr>
      <t>(3)</t>
    </r>
    <r>
      <rPr>
        <b/>
        <sz val="10"/>
        <rFont val="Times New Roman"/>
        <family val="1"/>
        <charset val="162"/>
      </rPr>
      <t xml:space="preserve">2008H035090 Numaralı Büyük Onarım Projesinden 278.000,00.- TL </t>
    </r>
    <r>
      <rPr>
        <sz val="10"/>
        <rFont val="Times New Roman"/>
        <family val="1"/>
        <charset val="162"/>
      </rPr>
      <t>düşülmek suretiyle</t>
    </r>
    <r>
      <rPr>
        <b/>
        <sz val="10"/>
        <rFont val="Times New Roman"/>
        <family val="1"/>
        <charset val="162"/>
      </rPr>
      <t xml:space="preserve"> Ödenek Aktarma işlemi </t>
    </r>
    <r>
      <rPr>
        <sz val="10"/>
        <rFont val="Times New Roman"/>
        <family val="1"/>
        <charset val="162"/>
      </rPr>
      <t>Gerçekleştirilmiştir.</t>
    </r>
  </si>
  <si>
    <t>2000-2018</t>
  </si>
  <si>
    <r>
      <t xml:space="preserve">DÜŞÜLEN: </t>
    </r>
    <r>
      <rPr>
        <b/>
        <sz val="9"/>
        <rFont val="Arial Tur"/>
        <charset val="162"/>
      </rPr>
      <t/>
    </r>
  </si>
  <si>
    <t>2008-2018</t>
  </si>
  <si>
    <t>2014-2018</t>
  </si>
  <si>
    <r>
      <t xml:space="preserve">DÜŞÜLEN: (1) </t>
    </r>
    <r>
      <rPr>
        <b/>
        <sz val="9"/>
        <rFont val="Arial Tur"/>
        <charset val="162"/>
      </rPr>
      <t xml:space="preserve">1997H031070 numaralı Derslik ve Merkezi Birimler Projesine </t>
    </r>
    <r>
      <rPr>
        <sz val="9"/>
        <rFont val="Arial Tur"/>
        <charset val="162"/>
      </rPr>
      <t>eklenmek toplam</t>
    </r>
    <r>
      <rPr>
        <b/>
        <sz val="9"/>
        <rFont val="Arial Tur"/>
        <charset val="162"/>
      </rPr>
      <t xml:space="preserve"> 1.003.000,00-TL Ödenek Aktarma işlemi </t>
    </r>
    <r>
      <rPr>
        <sz val="9"/>
        <rFont val="Arial Tur"/>
        <charset val="162"/>
      </rPr>
      <t>ile düşülmüştür.</t>
    </r>
  </si>
  <si>
    <r>
      <t>*</t>
    </r>
    <r>
      <rPr>
        <sz val="9"/>
        <rFont val="Arial Tur"/>
        <charset val="162"/>
      </rPr>
      <t xml:space="preserve">2016 Yılı içinde </t>
    </r>
    <r>
      <rPr>
        <b/>
        <sz val="9"/>
        <rFont val="Arial Tur"/>
        <charset val="162"/>
      </rPr>
      <t xml:space="preserve">2014H050240 numaralı Açık Kapalı Spor Tesisi </t>
    </r>
    <r>
      <rPr>
        <sz val="9"/>
        <rFont val="Arial Tur"/>
        <charset val="162"/>
      </rPr>
      <t>Projesinden düşülen</t>
    </r>
    <r>
      <rPr>
        <b/>
        <sz val="9"/>
        <rFont val="Arial Tur"/>
        <charset val="162"/>
      </rPr>
      <t xml:space="preserve"> toplam tutar 1.003.000,00</t>
    </r>
    <r>
      <rPr>
        <sz val="9"/>
        <rFont val="Arial Tur"/>
        <charset val="162"/>
      </rPr>
      <t>.- TL'dir.</t>
    </r>
  </si>
  <si>
    <r>
      <t xml:space="preserve">NAKDİ GERÇEKLEŞME SEVİYESİ İLE İLGİLİ DEĞERLENDİRMELER: </t>
    </r>
    <r>
      <rPr>
        <b/>
        <sz val="10"/>
        <rFont val="Times New Roman"/>
        <family val="1"/>
        <charset val="162"/>
      </rPr>
      <t>2014H050240 Numaralı "Açık ve Kapalı Spor Tesisleri" Projesi.</t>
    </r>
  </si>
  <si>
    <t>(47.000,00)</t>
  </si>
  <si>
    <r>
      <t xml:space="preserve">Not: </t>
    </r>
    <r>
      <rPr>
        <b/>
        <sz val="10"/>
        <color indexed="12"/>
        <rFont val="Times New Roman"/>
        <family val="1"/>
        <charset val="162"/>
      </rPr>
      <t>Parantez içerisinde gösterilen miktar Üniversitemizin 2016 Yılı Yatırım Programında, Eğitim - Yükseköğretim Sektöründe yer alan 2016H034890 numaralı "Muhtelif İşler" projesi kapsamında hibe olarak karşılanacak olan 1 adet (T-2: 1 adet)  taşıt bedeli olup, toplama dahil edilmemiştir.</t>
    </r>
  </si>
  <si>
    <t>YILDIZ TEKNİK ÜNİVERSİTESİ 2016 YIL SONU MEVCUT TAŞITLAR LİSTESİ</t>
  </si>
  <si>
    <r>
      <t xml:space="preserve">Yukarıda yer alan tablo </t>
    </r>
    <r>
      <rPr>
        <b/>
        <sz val="12"/>
        <rFont val="Times New Roman"/>
        <family val="1"/>
        <charset val="162"/>
      </rPr>
      <t>2015 Yılına ait Mevcut Taşıt Listesidir</t>
    </r>
    <r>
      <rPr>
        <sz val="12"/>
        <rFont val="Times New Roman"/>
        <family val="1"/>
        <charset val="162"/>
      </rPr>
      <t xml:space="preserve">. İlgili tabloyu </t>
    </r>
    <r>
      <rPr>
        <b/>
        <sz val="12"/>
        <rFont val="Times New Roman"/>
        <family val="1"/>
        <charset val="162"/>
      </rPr>
      <t>31.12.2016</t>
    </r>
    <r>
      <rPr>
        <sz val="12"/>
        <rFont val="Times New Roman"/>
        <family val="1"/>
        <charset val="162"/>
      </rPr>
      <t xml:space="preserve"> Tarihi itibariyle </t>
    </r>
    <r>
      <rPr>
        <b/>
        <sz val="12"/>
        <rFont val="Times New Roman"/>
        <family val="1"/>
        <charset val="162"/>
      </rPr>
      <t>güncellemeniz gerekmektedir.</t>
    </r>
  </si>
  <si>
    <r>
      <t xml:space="preserve">2016 SONU </t>
    </r>
    <r>
      <rPr>
        <b/>
        <sz val="10"/>
        <color indexed="10"/>
        <rFont val="Times New Roman"/>
        <family val="1"/>
        <charset val="162"/>
      </rPr>
      <t>AYNİ</t>
    </r>
    <r>
      <rPr>
        <b/>
        <sz val="10"/>
        <color indexed="8"/>
        <rFont val="Times New Roman"/>
        <family val="1"/>
        <charset val="162"/>
      </rPr>
      <t xml:space="preserve"> GERÇEKLEŞME TUTARI</t>
    </r>
  </si>
  <si>
    <r>
      <t xml:space="preserve">2016 SONU </t>
    </r>
    <r>
      <rPr>
        <b/>
        <sz val="10"/>
        <color indexed="10"/>
        <rFont val="Times New Roman"/>
        <family val="1"/>
        <charset val="162"/>
      </rPr>
      <t>AYNİ</t>
    </r>
    <r>
      <rPr>
        <b/>
        <sz val="10"/>
        <color indexed="8"/>
        <rFont val="Times New Roman"/>
        <family val="1"/>
        <charset val="162"/>
      </rPr>
      <t xml:space="preserve"> GERÇEKLEŞME ORANI ( % )</t>
    </r>
  </si>
  <si>
    <t>KÜLTÜR 2016 YILI PROGRAMI</t>
  </si>
  <si>
    <r>
      <t>3. 2016 Yılı Proje Uygulamaları :</t>
    </r>
    <r>
      <rPr>
        <sz val="12"/>
        <rFont val="Times New Roman"/>
        <family val="1"/>
        <charset val="162"/>
      </rPr>
      <t xml:space="preserve"> </t>
    </r>
    <r>
      <rPr>
        <i/>
        <sz val="10"/>
        <color indexed="23"/>
        <rFont val="Times New Roman"/>
        <family val="1"/>
        <charset val="162"/>
      </rPr>
      <t xml:space="preserve">(Bu bölümde, 2012 Yılı Yatırım Programında </t>
    </r>
    <r>
      <rPr>
        <i/>
        <u/>
        <sz val="10"/>
        <color indexed="23"/>
        <rFont val="Times New Roman"/>
        <family val="1"/>
        <charset val="162"/>
      </rPr>
      <t>bir proje numarası alan her bir proje için</t>
    </r>
    <r>
      <rPr>
        <i/>
        <sz val="10"/>
        <color indexed="23"/>
        <rFont val="Times New Roman"/>
        <family val="1"/>
        <charset val="162"/>
      </rPr>
      <t xml:space="preserve"> Proje No. ve Proje Adı başlığı altında  2010 yılı uygulamaları anlatılacaktır. Bu kapsamda proje ile ilgili varsa revizyonlar ve nedenleri, projenin 2010 yılı harcamaları, nakdi ve fiziki gerçekleşme seviyesi, uygulamada karşılaşılan proje bazındaki sorunlar, 2009 yılında tamamlanması programlanan ancak tamamlanamayan projelerin tamamlanamama nedenleri vs. belirtilecektir.)</t>
    </r>
  </si>
  <si>
    <t>2016H034890</t>
  </si>
  <si>
    <t>(47)</t>
  </si>
  <si>
    <r>
      <t xml:space="preserve">NAKDİ GERÇEKLEŞME SEVİYESİ İLE İLGİLİ DEĞERLENDİRMELER: </t>
    </r>
    <r>
      <rPr>
        <b/>
        <sz val="10"/>
        <rFont val="Times New Roman"/>
        <family val="1"/>
        <charset val="162"/>
      </rPr>
      <t>2016H034890 Numaralı "Muhtelif İşler" Projesi.</t>
    </r>
  </si>
  <si>
    <r>
      <t xml:space="preserve">EKLENEN:  (1) </t>
    </r>
    <r>
      <rPr>
        <b/>
        <sz val="9"/>
        <rFont val="Arial Tur"/>
        <charset val="162"/>
      </rPr>
      <t>2012H040230 numaralı Müze Tefrişatı Projesinden</t>
    </r>
    <r>
      <rPr>
        <sz val="9"/>
        <rFont val="Arial Tur"/>
        <charset val="162"/>
      </rPr>
      <t xml:space="preserve"> düşülmek suretiyle</t>
    </r>
    <r>
      <rPr>
        <b/>
        <sz val="9"/>
        <rFont val="Arial Tur"/>
        <charset val="162"/>
      </rPr>
      <t xml:space="preserve"> toplam 499.000,00.-TL Ödenek Aktarma işlemi </t>
    </r>
    <r>
      <rPr>
        <sz val="9"/>
        <rFont val="Arial Tur"/>
        <charset val="162"/>
      </rPr>
      <t>ile eklenmiştir.</t>
    </r>
  </si>
  <si>
    <r>
      <rPr>
        <b/>
        <sz val="9"/>
        <color rgb="FFFF0000"/>
        <rFont val="Arial Tur"/>
        <charset val="162"/>
      </rPr>
      <t>*</t>
    </r>
    <r>
      <rPr>
        <b/>
        <sz val="9"/>
        <color indexed="8"/>
        <rFont val="Arial Tur"/>
        <charset val="162"/>
      </rPr>
      <t xml:space="preserve"> 2016 Yılı içerisinde 2016H034890 numaralı Muhtelif İşler Projesine </t>
    </r>
    <r>
      <rPr>
        <sz val="9"/>
        <color indexed="8"/>
        <rFont val="Arial Tur"/>
        <charset val="162"/>
      </rPr>
      <t xml:space="preserve">eklenen </t>
    </r>
    <r>
      <rPr>
        <b/>
        <sz val="9"/>
        <color indexed="8"/>
        <rFont val="Arial Tur"/>
        <charset val="162"/>
      </rPr>
      <t xml:space="preserve">toplam tutar 499.000,00.-TL'dir. </t>
    </r>
  </si>
  <si>
    <t>2016 YILI YATIRIM HARCAMALARIYLA SAĞLANAN FİZİKİ DURUM</t>
  </si>
  <si>
    <t>2016 YILI YATIRIM CETVELİNDE VİZELENEN</t>
  </si>
  <si>
    <t>2016 YILINDA GERÇEKLEŞEN</t>
  </si>
  <si>
    <t>2012-2016</t>
  </si>
  <si>
    <r>
      <t xml:space="preserve">DÜŞÜLEN: (1) </t>
    </r>
    <r>
      <rPr>
        <b/>
        <sz val="9"/>
        <rFont val="Arial Tur"/>
        <charset val="162"/>
      </rPr>
      <t>2016H034890 numaralı Muhtelif İşler Projesine</t>
    </r>
    <r>
      <rPr>
        <sz val="9"/>
        <rFont val="Arial Tur"/>
        <charset val="162"/>
      </rPr>
      <t xml:space="preserve"> eklenmek üzere</t>
    </r>
    <r>
      <rPr>
        <b/>
        <sz val="9"/>
        <rFont val="Arial Tur"/>
        <charset val="162"/>
      </rPr>
      <t xml:space="preserve"> toplam 499.000,00.- TL Ödenek Aktarma işlemi</t>
    </r>
    <r>
      <rPr>
        <sz val="9"/>
        <rFont val="Arial Tur"/>
        <charset val="162"/>
      </rPr>
      <t xml:space="preserve"> ile aktarılmıştır.</t>
    </r>
  </si>
  <si>
    <r>
      <t xml:space="preserve">(2) </t>
    </r>
    <r>
      <rPr>
        <sz val="9"/>
        <rFont val="Arial Tur"/>
        <charset val="162"/>
      </rPr>
      <t>1997H031070</t>
    </r>
    <r>
      <rPr>
        <b/>
        <sz val="9"/>
        <color rgb="FFFF0000"/>
        <rFont val="Arial Tur"/>
        <charset val="162"/>
      </rPr>
      <t xml:space="preserve"> </t>
    </r>
    <r>
      <rPr>
        <b/>
        <sz val="9"/>
        <rFont val="Arial Tur"/>
        <charset val="162"/>
      </rPr>
      <t>numaralı Derslik ve Merkezi Birimler Projesine</t>
    </r>
    <r>
      <rPr>
        <sz val="9"/>
        <rFont val="Arial Tur"/>
        <charset val="162"/>
      </rPr>
      <t xml:space="preserve"> eklenmek üzere</t>
    </r>
    <r>
      <rPr>
        <b/>
        <sz val="9"/>
        <rFont val="Arial Tur"/>
        <charset val="162"/>
      </rPr>
      <t xml:space="preserve"> toplam 340.000,00.- TL Ödenek Aktarma işlemi</t>
    </r>
    <r>
      <rPr>
        <sz val="9"/>
        <rFont val="Arial Tur"/>
        <charset val="162"/>
      </rPr>
      <t xml:space="preserve"> ile aktarılmıştır.</t>
    </r>
  </si>
  <si>
    <r>
      <rPr>
        <b/>
        <sz val="9"/>
        <color rgb="FFFF0000"/>
        <rFont val="Arial Tur"/>
        <charset val="162"/>
      </rPr>
      <t>*</t>
    </r>
    <r>
      <rPr>
        <b/>
        <sz val="9"/>
        <color indexed="8"/>
        <rFont val="Arial Tur"/>
        <charset val="162"/>
      </rPr>
      <t xml:space="preserve"> 2016 Yılı içerisinde2012H040230 numaralı Müze Tefrişatı Projesinden düşülen toplam tutar 839.000,00.-TL'dir. </t>
    </r>
  </si>
  <si>
    <t>2015 YILINDA HURDAYA AYRILANLAR</t>
  </si>
  <si>
    <r>
      <t>AYNİ GERÇEKLEŞME İLE İLGİLİ DEĞERLENDİRME:</t>
    </r>
    <r>
      <rPr>
        <b/>
        <sz val="10"/>
        <rFont val="Times New Roman"/>
        <family val="1"/>
        <charset val="162"/>
      </rPr>
      <t xml:space="preserve"> Üniversitemizin 2016 Yılı Yatırım Programında, Eğitim - Yükseköğretim Sektöründe</t>
    </r>
    <r>
      <rPr>
        <sz val="10"/>
        <rFont val="Times New Roman"/>
        <family val="1"/>
        <charset val="162"/>
      </rPr>
      <t xml:space="preserve"> yer alan </t>
    </r>
    <r>
      <rPr>
        <b/>
        <sz val="10"/>
        <rFont val="Times New Roman"/>
        <family val="1"/>
        <charset val="162"/>
      </rPr>
      <t>2016H034890</t>
    </r>
    <r>
      <rPr>
        <sz val="10"/>
        <rFont val="Times New Roman"/>
        <family val="1"/>
        <charset val="162"/>
      </rPr>
      <t xml:space="preserve"> numaralı </t>
    </r>
    <r>
      <rPr>
        <b/>
        <sz val="10"/>
        <rFont val="Times New Roman"/>
        <family val="1"/>
        <charset val="162"/>
      </rPr>
      <t>"Muhtelif İşler"</t>
    </r>
    <r>
      <rPr>
        <sz val="10"/>
        <rFont val="Times New Roman"/>
        <family val="1"/>
        <charset val="162"/>
      </rPr>
      <t xml:space="preserve"> projesi kapsamında </t>
    </r>
    <r>
      <rPr>
        <b/>
        <sz val="10"/>
        <rFont val="Times New Roman"/>
        <family val="1"/>
        <charset val="162"/>
      </rPr>
      <t>hibe olarak karşılanacağı öngörülen</t>
    </r>
    <r>
      <rPr>
        <sz val="10"/>
        <rFont val="Times New Roman"/>
        <family val="1"/>
        <charset val="162"/>
      </rPr>
      <t xml:space="preserve"> aşağıda bilgileri mevcut </t>
    </r>
    <r>
      <rPr>
        <b/>
        <sz val="10"/>
        <rFont val="Times New Roman"/>
        <family val="1"/>
        <charset val="162"/>
      </rPr>
      <t xml:space="preserve">1 adet (T-2: 1 adet : 47.000,00.- TL.) </t>
    </r>
    <r>
      <rPr>
        <sz val="10"/>
        <rFont val="Times New Roman"/>
        <family val="1"/>
        <charset val="162"/>
      </rPr>
      <t xml:space="preserve">taşıttan, </t>
    </r>
    <r>
      <rPr>
        <b/>
        <sz val="10"/>
        <rFont val="Times New Roman"/>
        <family val="1"/>
        <charset val="162"/>
      </rPr>
      <t>2016 yılı içinde temin edilmemiş</t>
    </r>
    <r>
      <rPr>
        <sz val="10"/>
        <rFont val="Times New Roman"/>
        <family val="1"/>
        <charset val="162"/>
      </rPr>
      <t xml:space="preserve"> olup, </t>
    </r>
    <r>
      <rPr>
        <b/>
        <sz val="10"/>
        <rFont val="Times New Roman"/>
        <family val="1"/>
        <charset val="162"/>
      </rPr>
      <t>2016 Yılı Programına Göre Ayni Gerçekleşme Oranı % 0</t>
    </r>
    <r>
      <rPr>
        <sz val="10"/>
        <rFont val="Times New Roman"/>
        <family val="1"/>
        <charset val="162"/>
      </rPr>
      <t xml:space="preserve"> olmuştur.</t>
    </r>
  </si>
  <si>
    <t>2016H034900</t>
  </si>
  <si>
    <r>
      <t xml:space="preserve">NAKDİ GERÇEKLEŞME SEVİYESİ İLE İLGİLİ DEĞERLENDİRMELER: </t>
    </r>
    <r>
      <rPr>
        <b/>
        <sz val="10"/>
        <rFont val="Times New Roman"/>
        <family val="1"/>
        <charset val="162"/>
      </rPr>
      <t>2016H034900 Numaralı "Yayın Alımı" Projesi.</t>
    </r>
  </si>
  <si>
    <r>
      <rPr>
        <b/>
        <sz val="10"/>
        <color rgb="FFFF0000"/>
        <rFont val="Times New Roman"/>
        <family val="1"/>
        <charset val="162"/>
      </rPr>
      <t>*</t>
    </r>
    <r>
      <rPr>
        <b/>
        <sz val="10"/>
        <color indexed="8"/>
        <rFont val="Times New Roman"/>
        <family val="1"/>
        <charset val="162"/>
      </rPr>
      <t xml:space="preserve"> </t>
    </r>
    <r>
      <rPr>
        <sz val="10"/>
        <color indexed="8"/>
        <rFont val="Times New Roman"/>
        <family val="1"/>
        <charset val="162"/>
      </rPr>
      <t xml:space="preserve">2016 Yılında </t>
    </r>
    <r>
      <rPr>
        <b/>
        <sz val="10"/>
        <color indexed="8"/>
        <rFont val="Times New Roman"/>
        <family val="1"/>
        <charset val="162"/>
      </rPr>
      <t xml:space="preserve">2016H034880 </t>
    </r>
    <r>
      <rPr>
        <sz val="10"/>
        <color indexed="8"/>
        <rFont val="Times New Roman"/>
        <family val="1"/>
        <charset val="162"/>
      </rPr>
      <t>numaralı</t>
    </r>
    <r>
      <rPr>
        <b/>
        <sz val="10"/>
        <color indexed="8"/>
        <rFont val="Times New Roman"/>
        <family val="1"/>
        <charset val="162"/>
      </rPr>
      <t xml:space="preserve"> Çeşitli Ünitelerin Etüd Projesi'nden</t>
    </r>
    <r>
      <rPr>
        <sz val="10"/>
        <color indexed="8"/>
        <rFont val="Times New Roman"/>
        <family val="1"/>
        <charset val="162"/>
      </rPr>
      <t xml:space="preserve"> düşülen toplam tutar </t>
    </r>
    <r>
      <rPr>
        <b/>
        <sz val="10"/>
        <color indexed="8"/>
        <rFont val="Times New Roman"/>
        <family val="1"/>
        <charset val="162"/>
      </rPr>
      <t xml:space="preserve">200.000.-TL 'dir. </t>
    </r>
  </si>
  <si>
    <r>
      <t xml:space="preserve">DÜŞÜLEN:  (1) </t>
    </r>
    <r>
      <rPr>
        <sz val="10"/>
        <rFont val="Times New Roman"/>
        <family val="1"/>
        <charset val="162"/>
      </rPr>
      <t xml:space="preserve">2016 Yılı Yatırım Programında yer alan </t>
    </r>
    <r>
      <rPr>
        <b/>
        <sz val="10"/>
        <rFont val="Times New Roman"/>
        <family val="1"/>
        <charset val="162"/>
      </rPr>
      <t xml:space="preserve">1997H031070 </t>
    </r>
    <r>
      <rPr>
        <sz val="10"/>
        <rFont val="Times New Roman"/>
        <family val="1"/>
        <charset val="162"/>
      </rPr>
      <t>numaralı</t>
    </r>
    <r>
      <rPr>
        <b/>
        <sz val="10"/>
        <rFont val="Times New Roman"/>
        <family val="1"/>
        <charset val="162"/>
      </rPr>
      <t xml:space="preserve"> Derslik ve Merkezi Birimler Projesinde</t>
    </r>
    <r>
      <rPr>
        <sz val="10"/>
        <rFont val="Times New Roman"/>
        <family val="1"/>
        <charset val="162"/>
      </rPr>
      <t xml:space="preserve"> kullanılmak üzere</t>
    </r>
    <r>
      <rPr>
        <b/>
        <sz val="10"/>
        <rFont val="Times New Roman"/>
        <family val="1"/>
        <charset val="162"/>
      </rPr>
      <t xml:space="preserve">  200.000.-TL Ödenek Aktarma</t>
    </r>
    <r>
      <rPr>
        <sz val="10"/>
        <rFont val="Times New Roman"/>
        <family val="1"/>
        <charset val="162"/>
      </rPr>
      <t xml:space="preserve"> işlemi ile aktarılmıştır.</t>
    </r>
  </si>
  <si>
    <t>(2016 Yılında Tamamlanan İşlerle Nelerin gerçekleştirildiği, Tamamlanması Programlanan Ancak Tamamlanamayan İşlerin Tamamlanamama Nedenleri Hakkında)</t>
  </si>
  <si>
    <r>
      <rPr>
        <b/>
        <sz val="10"/>
        <color rgb="FFFF0000"/>
        <rFont val="Times New Roman"/>
        <family val="1"/>
        <charset val="162"/>
      </rPr>
      <t>EKLENEN:</t>
    </r>
    <r>
      <rPr>
        <b/>
        <sz val="10"/>
        <rFont val="Times New Roman"/>
        <family val="1"/>
        <charset val="162"/>
      </rPr>
      <t xml:space="preserve"> </t>
    </r>
    <r>
      <rPr>
        <sz val="10"/>
        <color rgb="FFFF0000"/>
        <rFont val="Times New Roman"/>
        <family val="1"/>
        <charset val="162"/>
      </rPr>
      <t xml:space="preserve"> </t>
    </r>
    <r>
      <rPr>
        <b/>
        <sz val="10"/>
        <color rgb="FFFF0000"/>
        <rFont val="Times New Roman"/>
        <family val="1"/>
        <charset val="162"/>
      </rPr>
      <t>(1)</t>
    </r>
    <r>
      <rPr>
        <sz val="10"/>
        <color rgb="FFFF0000"/>
        <rFont val="Times New Roman"/>
        <family val="1"/>
        <charset val="162"/>
      </rPr>
      <t xml:space="preserve"> </t>
    </r>
    <r>
      <rPr>
        <sz val="10"/>
        <rFont val="Times New Roman"/>
        <family val="1"/>
        <charset val="162"/>
      </rPr>
      <t xml:space="preserve">2016 yılı içinde </t>
    </r>
    <r>
      <rPr>
        <b/>
        <sz val="10"/>
        <rFont val="Times New Roman"/>
        <family val="1"/>
        <charset val="162"/>
      </rPr>
      <t xml:space="preserve">2011K120410 Numaralı Merkezi Araştırma Laboratuarı Projesinin </t>
    </r>
    <r>
      <rPr>
        <sz val="10"/>
        <rFont val="Times New Roman"/>
        <family val="1"/>
        <charset val="162"/>
      </rPr>
      <t xml:space="preserve">inşaat yapım işinin tamamlanabilmesi için </t>
    </r>
    <r>
      <rPr>
        <b/>
        <sz val="10"/>
        <rFont val="Times New Roman"/>
        <family val="1"/>
        <charset val="162"/>
      </rPr>
      <t xml:space="preserve">toplam 3.765.000.-TL </t>
    </r>
    <r>
      <rPr>
        <sz val="10"/>
        <rFont val="Times New Roman"/>
        <family val="1"/>
        <charset val="162"/>
      </rPr>
      <t xml:space="preserve"> Likit Karşılığı Ödenek Kaydı yapılarak projeye eklenmiştir.</t>
    </r>
  </si>
  <si>
    <t>1.500+ 4.416*</t>
  </si>
  <si>
    <r>
      <rPr>
        <b/>
        <sz val="10"/>
        <color rgb="FFFF0000"/>
        <rFont val="Times New Roman"/>
        <family val="1"/>
        <charset val="162"/>
      </rPr>
      <t xml:space="preserve">NOT: </t>
    </r>
    <r>
      <rPr>
        <sz val="10"/>
        <rFont val="Times New Roman"/>
        <family val="1"/>
        <charset val="162"/>
      </rPr>
      <t xml:space="preserve">(*) </t>
    </r>
    <r>
      <rPr>
        <b/>
        <sz val="10"/>
        <rFont val="Times New Roman"/>
        <family val="1"/>
        <charset val="162"/>
      </rPr>
      <t xml:space="preserve">4.416.140,31.-TL </t>
    </r>
    <r>
      <rPr>
        <sz val="10"/>
        <rFont val="Times New Roman"/>
        <family val="1"/>
        <charset val="162"/>
      </rPr>
      <t xml:space="preserve">Merkez Laboratuar Projesinin önceki yıllarından </t>
    </r>
    <r>
      <rPr>
        <b/>
        <sz val="10"/>
        <rFont val="Times New Roman"/>
        <family val="1"/>
        <charset val="162"/>
      </rPr>
      <t xml:space="preserve">devreden </t>
    </r>
    <r>
      <rPr>
        <sz val="10"/>
        <rFont val="Times New Roman"/>
        <family val="1"/>
        <charset val="162"/>
      </rPr>
      <t xml:space="preserve">tutarıdır.                                                                                                                                          </t>
    </r>
    <r>
      <rPr>
        <sz val="10"/>
        <rFont val="Times New Roman"/>
        <family val="1"/>
        <charset val="162"/>
      </rPr>
      <t xml:space="preserve">                                                                        Böylece 2016 Yılı Yatırım Programı ile </t>
    </r>
    <r>
      <rPr>
        <b/>
        <sz val="10"/>
        <rFont val="Times New Roman"/>
        <family val="1"/>
        <charset val="162"/>
      </rPr>
      <t>2011K120410 Numaralı "Merkezi Araştırma Laboratuarı Projesi"</t>
    </r>
    <r>
      <rPr>
        <sz val="10"/>
        <rFont val="Times New Roman"/>
        <family val="1"/>
        <charset val="162"/>
      </rPr>
      <t xml:space="preserve"> ne ayrılan bütçe başlangıç ödeneği ve yukarıda bahsedilen tutarlar göz önüne alındığında</t>
    </r>
    <r>
      <rPr>
        <b/>
        <sz val="10"/>
        <rFont val="Times New Roman"/>
        <family val="1"/>
        <charset val="162"/>
      </rPr>
      <t xml:space="preserve"> 2011K120410 Numaralı "Merkezi Araştırma Laboratuarı Projesi"</t>
    </r>
    <r>
      <rPr>
        <sz val="10"/>
        <rFont val="Times New Roman"/>
        <family val="1"/>
        <charset val="162"/>
      </rPr>
      <t xml:space="preserve"> nin sene başındaki başlangıç ödeneği </t>
    </r>
    <r>
      <rPr>
        <b/>
        <sz val="10"/>
        <rFont val="Times New Roman"/>
        <family val="1"/>
        <charset val="162"/>
      </rPr>
      <t>6.916.140,31.-TL</t>
    </r>
    <r>
      <rPr>
        <sz val="10"/>
        <rFont val="Times New Roman"/>
        <family val="1"/>
        <charset val="162"/>
      </rPr>
      <t>'dir.</t>
    </r>
  </si>
  <si>
    <r>
      <t>* 2011K120410</t>
    </r>
    <r>
      <rPr>
        <sz val="10"/>
        <color indexed="8"/>
        <rFont val="Times New Roman"/>
        <family val="1"/>
        <charset val="162"/>
      </rPr>
      <t xml:space="preserve"> Numaralı</t>
    </r>
    <r>
      <rPr>
        <b/>
        <sz val="10"/>
        <color indexed="8"/>
        <rFont val="Times New Roman"/>
        <family val="1"/>
        <charset val="162"/>
      </rPr>
      <t xml:space="preserve"> "Merkezi Araştırma Laboratuarı Projesi"</t>
    </r>
    <r>
      <rPr>
        <sz val="10"/>
        <color indexed="8"/>
        <rFont val="Times New Roman"/>
        <family val="1"/>
        <charset val="162"/>
      </rPr>
      <t xml:space="preserve"> ne toplam</t>
    </r>
    <r>
      <rPr>
        <b/>
        <sz val="10"/>
        <color indexed="8"/>
        <rFont val="Times New Roman"/>
        <family val="1"/>
        <charset val="162"/>
      </rPr>
      <t xml:space="preserve"> 4.765.000.-TL </t>
    </r>
    <r>
      <rPr>
        <sz val="10"/>
        <color indexed="8"/>
        <rFont val="Times New Roman"/>
        <family val="1"/>
        <charset val="162"/>
      </rPr>
      <t>ödenek eklenmiştir.</t>
    </r>
    <r>
      <rPr>
        <b/>
        <sz val="10"/>
        <color indexed="8"/>
        <rFont val="Times New Roman"/>
        <family val="1"/>
        <charset val="162"/>
      </rPr>
      <t xml:space="preserve"> </t>
    </r>
    <r>
      <rPr>
        <sz val="10"/>
        <color indexed="8"/>
        <rFont val="Times New Roman"/>
        <family val="1"/>
        <charset val="162"/>
      </rPr>
      <t>Ancak</t>
    </r>
    <r>
      <rPr>
        <b/>
        <sz val="10"/>
        <color indexed="8"/>
        <rFont val="Times New Roman"/>
        <family val="1"/>
        <charset val="162"/>
      </rPr>
      <t xml:space="preserve"> 4.416.140,31.- TL </t>
    </r>
    <r>
      <rPr>
        <sz val="10"/>
        <color indexed="8"/>
        <rFont val="Times New Roman"/>
        <family val="1"/>
        <charset val="162"/>
      </rPr>
      <t>önceki yıllardan</t>
    </r>
    <r>
      <rPr>
        <b/>
        <sz val="10"/>
        <color indexed="8"/>
        <rFont val="Times New Roman"/>
        <family val="1"/>
        <charset val="162"/>
      </rPr>
      <t xml:space="preserve"> devreden </t>
    </r>
    <r>
      <rPr>
        <sz val="10"/>
        <color indexed="8"/>
        <rFont val="Times New Roman"/>
        <family val="1"/>
        <charset val="162"/>
      </rPr>
      <t>yılı ödeneğini arttırması sebebiyle bu projenin</t>
    </r>
    <r>
      <rPr>
        <b/>
        <sz val="10"/>
        <color indexed="8"/>
        <rFont val="Times New Roman"/>
        <family val="1"/>
        <charset val="162"/>
      </rPr>
      <t xml:space="preserve"> 2016 </t>
    </r>
    <r>
      <rPr>
        <sz val="10"/>
        <color indexed="8"/>
        <rFont val="Times New Roman"/>
        <family val="1"/>
        <charset val="162"/>
      </rPr>
      <t>yılı için</t>
    </r>
    <r>
      <rPr>
        <b/>
        <sz val="10"/>
        <color indexed="8"/>
        <rFont val="Times New Roman"/>
        <family val="1"/>
        <charset val="162"/>
      </rPr>
      <t xml:space="preserve"> toplam serbest ödeneği 10.681.140,31.-TL</t>
    </r>
    <r>
      <rPr>
        <sz val="10"/>
        <color indexed="8"/>
        <rFont val="Times New Roman"/>
        <family val="1"/>
        <charset val="162"/>
      </rPr>
      <t>'dir.</t>
    </r>
  </si>
  <si>
    <r>
      <t xml:space="preserve"> </t>
    </r>
    <r>
      <rPr>
        <b/>
        <sz val="10"/>
        <color rgb="FFFF0000"/>
        <rFont val="Times New Roman"/>
        <family val="1"/>
        <charset val="162"/>
      </rPr>
      <t>(2)</t>
    </r>
    <r>
      <rPr>
        <b/>
        <sz val="10"/>
        <rFont val="Times New Roman"/>
        <family val="1"/>
        <charset val="162"/>
      </rPr>
      <t xml:space="preserve"> 2016 yılı içinde 2011K120410 Numaralı Merkezi Araştırma Laboratuarı Projesinin 1.000.000.-TL</t>
    </r>
    <r>
      <rPr>
        <sz val="10"/>
        <rFont val="Times New Roman"/>
        <family val="1"/>
        <charset val="162"/>
      </rPr>
      <t xml:space="preserve"> tutar ,</t>
    </r>
    <r>
      <rPr>
        <b/>
        <sz val="10"/>
        <rFont val="Times New Roman"/>
        <family val="1"/>
        <charset val="162"/>
      </rPr>
      <t xml:space="preserve"> Tezsiz Yüksek Lisans Gelirlerinden Bilimsel Araştırma Projelerine </t>
    </r>
    <r>
      <rPr>
        <sz val="10"/>
        <rFont val="Times New Roman"/>
        <family val="1"/>
        <charset val="162"/>
      </rPr>
      <t>ayrılan paydan dolayı projeye eklenmiştir.</t>
    </r>
  </si>
  <si>
    <t>YILDIZ TEKNİK ÜNİVERSİTESİ 2016 YIL SONU HURDAYA AYRILAN TAŞITLAR LİSTESİ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</si>
</sst>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T_L_-;\-* #,##0.00\ _T_L_-;_-* &quot;-&quot;??\ _T_L_-;_-@_-"/>
    <numFmt numFmtId="164" formatCode="%00"/>
    <numFmt numFmtId="165" formatCode="[$-41F]0"/>
    <numFmt numFmtId="166" formatCode="#,##0.00\ _T_L"/>
  </numFmts>
  <fonts count="74">
    <font>
      <sz val="11"/>
      <color theme="1"/>
      <name val="Calibri"/>
      <family val="2"/>
      <scheme val="minor"/>
    </font>
    <font>
      <sz val="11"/>
      <color theme="1"/>
      <name val="Calibri"/>
      <family val="2"/>
      <scheme val="minor"/>
    </font>
    <font>
      <sz val="75"/>
      <color theme="1"/>
      <name val="Calibri"/>
      <family val="2"/>
      <charset val="162"/>
    </font>
    <font>
      <sz val="75"/>
      <color indexed="30"/>
      <name val="Calibri"/>
      <family val="2"/>
      <charset val="162"/>
    </font>
    <font>
      <sz val="75"/>
      <color indexed="8"/>
      <name val="Calibri"/>
      <family val="2"/>
      <charset val="162"/>
    </font>
    <font>
      <sz val="10"/>
      <name val="Times New Roman"/>
      <family val="1"/>
      <charset val="162"/>
    </font>
    <font>
      <b/>
      <u/>
      <sz val="14"/>
      <name val="Times New Roman"/>
      <family val="1"/>
      <charset val="162"/>
    </font>
    <font>
      <sz val="14"/>
      <name val="Times New Roman"/>
      <family val="1"/>
      <charset val="162"/>
    </font>
    <font>
      <b/>
      <u/>
      <sz val="12"/>
      <name val="Times New Roman"/>
      <family val="1"/>
      <charset val="162"/>
    </font>
    <font>
      <sz val="12"/>
      <name val="Symbol"/>
      <family val="1"/>
      <charset val="2"/>
    </font>
    <font>
      <sz val="7"/>
      <name val="Times New Roman"/>
      <family val="1"/>
      <charset val="162"/>
    </font>
    <font>
      <b/>
      <sz val="12"/>
      <name val="Times New Roman"/>
      <family val="1"/>
      <charset val="162"/>
    </font>
    <font>
      <b/>
      <u/>
      <sz val="12"/>
      <color rgb="FF003074"/>
      <name val="Calibri"/>
      <family val="2"/>
      <charset val="162"/>
    </font>
    <font>
      <sz val="10"/>
      <name val="Arial"/>
      <family val="2"/>
      <charset val="162"/>
    </font>
    <font>
      <sz val="10"/>
      <color rgb="FF003074"/>
      <name val="Symbol"/>
      <family val="1"/>
      <charset val="2"/>
    </font>
    <font>
      <sz val="10"/>
      <color indexed="56"/>
      <name val="Times New Roman"/>
      <family val="1"/>
      <charset val="162"/>
    </font>
    <font>
      <b/>
      <sz val="10"/>
      <color indexed="56"/>
      <name val="Calibri"/>
      <family val="2"/>
      <charset val="162"/>
    </font>
    <font>
      <sz val="10"/>
      <name val="Calibri"/>
      <family val="2"/>
      <charset val="162"/>
    </font>
    <font>
      <sz val="10"/>
      <name val="Symbol"/>
      <family val="1"/>
      <charset val="2"/>
    </font>
    <font>
      <b/>
      <u/>
      <sz val="14"/>
      <color rgb="FF003074"/>
      <name val="Calibri"/>
      <family val="2"/>
      <charset val="162"/>
    </font>
    <font>
      <sz val="12"/>
      <color rgb="FF3366FF"/>
      <name val="Calibri"/>
      <family val="2"/>
      <charset val="162"/>
    </font>
    <font>
      <sz val="10"/>
      <color rgb="FF003074"/>
      <name val="Calibri"/>
      <family val="2"/>
      <charset val="162"/>
    </font>
    <font>
      <b/>
      <sz val="10"/>
      <name val="Calibri"/>
      <family val="2"/>
      <charset val="162"/>
    </font>
    <font>
      <b/>
      <sz val="10"/>
      <name val="Times New Roman"/>
      <family val="1"/>
      <charset val="162"/>
    </font>
    <font>
      <sz val="12"/>
      <name val="Times New Roman"/>
      <family val="1"/>
      <charset val="162"/>
    </font>
    <font>
      <sz val="10"/>
      <color indexed="12"/>
      <name val="Times New Roman"/>
      <family val="1"/>
      <charset val="162"/>
    </font>
    <font>
      <b/>
      <sz val="10"/>
      <color indexed="10"/>
      <name val="Times New Roman"/>
      <family val="1"/>
      <charset val="162"/>
    </font>
    <font>
      <b/>
      <sz val="10"/>
      <color indexed="12"/>
      <name val="Times New Roman"/>
      <family val="1"/>
      <charset val="162"/>
    </font>
    <font>
      <i/>
      <sz val="10"/>
      <color indexed="23"/>
      <name val="Times New Roman"/>
      <family val="1"/>
      <charset val="162"/>
    </font>
    <font>
      <vertAlign val="superscript"/>
      <sz val="10"/>
      <name val="Times New Roman"/>
      <family val="1"/>
      <charset val="162"/>
    </font>
    <font>
      <sz val="10"/>
      <color indexed="8"/>
      <name val="Times New Roman"/>
      <family val="1"/>
      <charset val="162"/>
    </font>
    <font>
      <sz val="10"/>
      <color indexed="10"/>
      <name val="Times New Roman"/>
      <family val="1"/>
      <charset val="162"/>
    </font>
    <font>
      <b/>
      <vertAlign val="superscript"/>
      <sz val="10"/>
      <name val="Times New Roman"/>
      <family val="1"/>
      <charset val="162"/>
    </font>
    <font>
      <b/>
      <sz val="10"/>
      <name val="Arial"/>
      <family val="2"/>
      <charset val="162"/>
    </font>
    <font>
      <b/>
      <sz val="10"/>
      <color indexed="8"/>
      <name val="Times New Roman"/>
      <family val="1"/>
      <charset val="162"/>
    </font>
    <font>
      <sz val="10"/>
      <color indexed="8"/>
      <name val="Tahoma"/>
      <family val="2"/>
      <charset val="162"/>
    </font>
    <font>
      <sz val="10"/>
      <name val="Tahoma"/>
      <family val="2"/>
      <charset val="162"/>
    </font>
    <font>
      <sz val="10"/>
      <color indexed="10"/>
      <name val="Arial"/>
      <family val="2"/>
      <charset val="162"/>
    </font>
    <font>
      <b/>
      <i/>
      <sz val="12"/>
      <name val="Times New Roman"/>
      <family val="1"/>
      <charset val="162"/>
    </font>
    <font>
      <sz val="12"/>
      <name val="TR Arial"/>
    </font>
    <font>
      <sz val="10"/>
      <color indexed="12"/>
      <name val="Arial"/>
      <family val="2"/>
      <charset val="162"/>
    </font>
    <font>
      <vertAlign val="superscript"/>
      <sz val="10"/>
      <color indexed="8"/>
      <name val="Times New Roman"/>
      <family val="1"/>
      <charset val="162"/>
    </font>
    <font>
      <b/>
      <sz val="9"/>
      <color indexed="8"/>
      <name val="Arial Tur"/>
      <charset val="162"/>
    </font>
    <font>
      <sz val="9"/>
      <color indexed="8"/>
      <name val="Arial Tur"/>
      <charset val="162"/>
    </font>
    <font>
      <b/>
      <sz val="9"/>
      <color indexed="10"/>
      <name val="Arial Tur"/>
      <charset val="162"/>
    </font>
    <font>
      <sz val="8"/>
      <name val="Times New Roman"/>
      <family val="1"/>
      <charset val="162"/>
    </font>
    <font>
      <b/>
      <u/>
      <sz val="10"/>
      <name val="Times New Roman"/>
      <family val="1"/>
      <charset val="162"/>
    </font>
    <font>
      <sz val="11"/>
      <name val="Times New Roman"/>
      <family val="1"/>
      <charset val="162"/>
    </font>
    <font>
      <i/>
      <u/>
      <sz val="10"/>
      <color indexed="23"/>
      <name val="Times New Roman"/>
      <family val="1"/>
      <charset val="162"/>
    </font>
    <font>
      <b/>
      <vertAlign val="superscript"/>
      <sz val="10"/>
      <color indexed="10"/>
      <name val="Times New Roman"/>
      <family val="1"/>
      <charset val="162"/>
    </font>
    <font>
      <b/>
      <vertAlign val="superscript"/>
      <sz val="10"/>
      <color indexed="12"/>
      <name val="Times New Roman"/>
      <family val="1"/>
      <charset val="162"/>
    </font>
    <font>
      <b/>
      <sz val="9"/>
      <color indexed="8"/>
      <name val="Arial Tur"/>
      <family val="2"/>
      <charset val="162"/>
    </font>
    <font>
      <b/>
      <sz val="10"/>
      <color theme="3"/>
      <name val="Times New Roman"/>
      <family val="1"/>
      <charset val="162"/>
    </font>
    <font>
      <b/>
      <sz val="10"/>
      <color rgb="FFFF0000"/>
      <name val="Times New Roman"/>
      <family val="1"/>
      <charset val="162"/>
    </font>
    <font>
      <b/>
      <sz val="12"/>
      <color indexed="8"/>
      <name val="Tahoma"/>
      <family val="2"/>
      <charset val="162"/>
    </font>
    <font>
      <b/>
      <sz val="10"/>
      <color indexed="8"/>
      <name val="Tahoma"/>
      <family val="2"/>
      <charset val="162"/>
    </font>
    <font>
      <b/>
      <sz val="10"/>
      <name val="Tahoma"/>
      <family val="2"/>
      <charset val="162"/>
    </font>
    <font>
      <sz val="10"/>
      <color indexed="10"/>
      <name val="Tahoma"/>
      <family val="2"/>
      <charset val="162"/>
    </font>
    <font>
      <sz val="8"/>
      <color indexed="8"/>
      <name val="Tahoma"/>
      <family val="2"/>
      <charset val="162"/>
    </font>
    <font>
      <sz val="8"/>
      <name val="Tahoma"/>
      <family val="2"/>
      <charset val="162"/>
    </font>
    <font>
      <sz val="10"/>
      <color rgb="FFFF0000"/>
      <name val="Times New Roman"/>
      <family val="1"/>
      <charset val="162"/>
    </font>
    <font>
      <b/>
      <sz val="9"/>
      <color rgb="FFFF0000"/>
      <name val="Arial Tur"/>
      <charset val="162"/>
    </font>
    <font>
      <b/>
      <sz val="10"/>
      <color rgb="FFFF0000"/>
      <name val="Arial"/>
      <family val="2"/>
      <charset val="162"/>
    </font>
    <font>
      <b/>
      <sz val="9"/>
      <name val="Arial Tur"/>
      <charset val="162"/>
    </font>
    <font>
      <sz val="9"/>
      <name val="Arial Tur"/>
      <charset val="162"/>
    </font>
    <font>
      <sz val="11"/>
      <color rgb="FFFF0000"/>
      <name val="Calibri"/>
      <family val="2"/>
      <scheme val="minor"/>
    </font>
    <font>
      <sz val="10"/>
      <color rgb="FFFF0000"/>
      <name val="Arial"/>
      <family val="2"/>
      <charset val="162"/>
    </font>
    <font>
      <sz val="9"/>
      <color rgb="FFFF0000"/>
      <name val="Arial Tur"/>
      <charset val="162"/>
    </font>
    <font>
      <sz val="11"/>
      <name val="Calibri"/>
      <family val="2"/>
      <scheme val="minor"/>
    </font>
    <font>
      <b/>
      <sz val="12"/>
      <color rgb="FFFF0000"/>
      <name val="Times New Roman"/>
      <family val="1"/>
      <charset val="162"/>
    </font>
    <font>
      <sz val="10"/>
      <color theme="1"/>
      <name val="Times New Roman"/>
      <family val="1"/>
      <charset val="162"/>
    </font>
    <font>
      <sz val="10"/>
      <color theme="1"/>
      <name val="Calibri"/>
      <family val="2"/>
      <scheme val="minor"/>
    </font>
    <font>
      <sz val="10"/>
      <color rgb="FF000000"/>
      <name val="Times New Roman"/>
      <family val="1"/>
      <charset val="162"/>
    </font>
    <font>
      <b/>
      <sz val="10"/>
      <color theme="1"/>
      <name val="Calibri"/>
      <family val="2"/>
      <scheme val="minor"/>
    </font>
  </fonts>
  <fills count="13">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rgb="FFFFFF00"/>
        <bgColor indexed="64"/>
      </patternFill>
    </fill>
    <fill>
      <patternFill patternType="solid">
        <fgColor rgb="FF92D050"/>
        <bgColor indexed="64"/>
      </patternFill>
    </fill>
    <fill>
      <patternFill patternType="solid">
        <fgColor rgb="FFCCFFCC"/>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
      <patternFill patternType="solid">
        <fgColor theme="9" tint="-0.249977111117893"/>
        <bgColor indexed="64"/>
      </patternFill>
    </fill>
  </fills>
  <borders count="7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52">
    <xf numFmtId="0" fontId="0" fillId="0" borderId="0" xfId="0"/>
    <xf numFmtId="0" fontId="5" fillId="0" borderId="0" xfId="0" applyFont="1"/>
    <xf numFmtId="0" fontId="5" fillId="0" borderId="0" xfId="0" applyFont="1" applyAlignment="1">
      <alignment vertical="top"/>
    </xf>
    <xf numFmtId="0" fontId="5" fillId="0" borderId="0" xfId="0" applyFont="1" applyAlignment="1">
      <alignment vertical="center"/>
    </xf>
    <xf numFmtId="0" fontId="13" fillId="0" borderId="0" xfId="0" applyFont="1" applyAlignment="1">
      <alignment vertical="top" wrapText="1"/>
    </xf>
    <xf numFmtId="0" fontId="9" fillId="0" borderId="0" xfId="0" applyFont="1" applyAlignment="1">
      <alignment horizontal="left" vertical="top" wrapText="1"/>
    </xf>
    <xf numFmtId="0" fontId="0" fillId="0" borderId="0" xfId="0" applyAlignment="1">
      <alignment vertical="top" wrapText="1"/>
    </xf>
    <xf numFmtId="0" fontId="20" fillId="0" borderId="0" xfId="0" applyFont="1" applyAlignment="1">
      <alignment horizontal="justify" vertical="center"/>
    </xf>
    <xf numFmtId="0" fontId="23" fillId="0" borderId="0" xfId="0" applyFont="1" applyAlignment="1">
      <alignment vertical="top" wrapText="1"/>
    </xf>
    <xf numFmtId="0" fontId="5" fillId="0" borderId="0" xfId="0" applyFont="1" applyAlignment="1">
      <alignment vertical="top" wrapText="1"/>
    </xf>
    <xf numFmtId="4" fontId="23" fillId="0" borderId="0" xfId="0" applyNumberFormat="1" applyFont="1" applyAlignment="1">
      <alignment vertical="top" wrapText="1"/>
    </xf>
    <xf numFmtId="4" fontId="5" fillId="0" borderId="0" xfId="0" applyNumberFormat="1" applyFont="1"/>
    <xf numFmtId="49" fontId="25" fillId="0" borderId="0" xfId="0" applyNumberFormat="1" applyFont="1" applyAlignment="1">
      <alignment horizontal="right"/>
    </xf>
    <xf numFmtId="0" fontId="26" fillId="0" borderId="0" xfId="0" applyFont="1" applyAlignment="1">
      <alignment vertical="top" wrapText="1"/>
    </xf>
    <xf numFmtId="0" fontId="23" fillId="0" borderId="0" xfId="0" applyFont="1" applyAlignment="1">
      <alignment horizontal="center"/>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5" fillId="0" borderId="4" xfId="0" applyFont="1" applyBorder="1"/>
    <xf numFmtId="3" fontId="5" fillId="0" borderId="4" xfId="0" applyNumberFormat="1" applyFont="1" applyBorder="1"/>
    <xf numFmtId="3" fontId="5" fillId="0" borderId="5" xfId="0" applyNumberFormat="1" applyFont="1" applyBorder="1"/>
    <xf numFmtId="3" fontId="5" fillId="0" borderId="12" xfId="0" applyNumberFormat="1" applyFont="1" applyBorder="1"/>
    <xf numFmtId="3" fontId="5" fillId="0" borderId="7" xfId="0" applyNumberFormat="1" applyFont="1" applyBorder="1"/>
    <xf numFmtId="3" fontId="5" fillId="0" borderId="6" xfId="0" applyNumberFormat="1" applyFont="1" applyBorder="1"/>
    <xf numFmtId="3" fontId="23" fillId="0" borderId="4" xfId="0" applyNumberFormat="1" applyFont="1" applyBorder="1"/>
    <xf numFmtId="0" fontId="5" fillId="0" borderId="13" xfId="0" applyFont="1" applyBorder="1"/>
    <xf numFmtId="3" fontId="5" fillId="0" borderId="13" xfId="0" applyNumberFormat="1" applyFont="1" applyBorder="1"/>
    <xf numFmtId="3" fontId="5" fillId="0" borderId="14" xfId="0" applyNumberFormat="1" applyFont="1" applyBorder="1"/>
    <xf numFmtId="3" fontId="5" fillId="0" borderId="15" xfId="0" applyNumberFormat="1" applyFont="1" applyBorder="1"/>
    <xf numFmtId="3" fontId="5" fillId="0" borderId="16" xfId="0" applyNumberFormat="1" applyFont="1" applyBorder="1"/>
    <xf numFmtId="3" fontId="5" fillId="0" borderId="17" xfId="0" applyNumberFormat="1" applyFont="1" applyBorder="1"/>
    <xf numFmtId="3" fontId="23" fillId="0" borderId="13" xfId="0" applyNumberFormat="1" applyFont="1" applyBorder="1"/>
    <xf numFmtId="3" fontId="5" fillId="0" borderId="18" xfId="0" applyNumberFormat="1" applyFont="1" applyBorder="1"/>
    <xf numFmtId="3" fontId="5" fillId="0" borderId="19" xfId="0" applyNumberFormat="1" applyFont="1" applyBorder="1"/>
    <xf numFmtId="0" fontId="5" fillId="0" borderId="8" xfId="0" applyFont="1" applyBorder="1"/>
    <xf numFmtId="3" fontId="5" fillId="0" borderId="20" xfId="0" applyNumberFormat="1" applyFont="1" applyBorder="1"/>
    <xf numFmtId="3" fontId="5" fillId="0" borderId="21" xfId="0" applyNumberFormat="1" applyFont="1" applyBorder="1"/>
    <xf numFmtId="3" fontId="5" fillId="0" borderId="22" xfId="0" applyNumberFormat="1" applyFont="1" applyBorder="1"/>
    <xf numFmtId="3" fontId="5" fillId="0" borderId="23" xfId="0" applyNumberFormat="1" applyFont="1" applyBorder="1"/>
    <xf numFmtId="3" fontId="5" fillId="0" borderId="24" xfId="0" applyNumberFormat="1" applyFont="1" applyBorder="1"/>
    <xf numFmtId="3" fontId="23" fillId="0" borderId="20" xfId="0" applyNumberFormat="1" applyFont="1" applyBorder="1"/>
    <xf numFmtId="0" fontId="23" fillId="0" borderId="25" xfId="0" applyFont="1" applyBorder="1"/>
    <xf numFmtId="3" fontId="23" fillId="0" borderId="25" xfId="0" applyNumberFormat="1" applyFont="1" applyBorder="1"/>
    <xf numFmtId="3" fontId="23" fillId="0" borderId="26" xfId="0" applyNumberFormat="1" applyFont="1" applyBorder="1"/>
    <xf numFmtId="3" fontId="23" fillId="0" borderId="27" xfId="0" applyNumberFormat="1" applyFont="1" applyBorder="1"/>
    <xf numFmtId="3" fontId="23" fillId="0" borderId="28" xfId="0" applyNumberFormat="1" applyFont="1" applyBorder="1"/>
    <xf numFmtId="0" fontId="23" fillId="0" borderId="0" xfId="0" applyFont="1"/>
    <xf numFmtId="9" fontId="30" fillId="0" borderId="13" xfId="2" applyFont="1" applyBorder="1" applyAlignment="1">
      <alignment vertical="center"/>
    </xf>
    <xf numFmtId="9" fontId="30" fillId="0" borderId="15" xfId="2" applyFont="1" applyBorder="1" applyAlignment="1">
      <alignment horizontal="center" vertical="center" wrapText="1"/>
    </xf>
    <xf numFmtId="49" fontId="30" fillId="0" borderId="15" xfId="2" applyNumberFormat="1" applyFont="1" applyBorder="1" applyAlignment="1">
      <alignment horizontal="center" vertical="center" wrapText="1"/>
    </xf>
    <xf numFmtId="3" fontId="30" fillId="0" borderId="14" xfId="2" applyNumberFormat="1" applyFont="1" applyBorder="1" applyAlignment="1">
      <alignment horizontal="right" vertical="center"/>
    </xf>
    <xf numFmtId="3" fontId="30" fillId="0" borderId="16" xfId="2" applyNumberFormat="1" applyFont="1" applyBorder="1" applyAlignment="1">
      <alignment horizontal="right" vertical="center"/>
    </xf>
    <xf numFmtId="3" fontId="30" fillId="0" borderId="30" xfId="2" applyNumberFormat="1" applyFont="1" applyBorder="1" applyAlignment="1">
      <alignment horizontal="right" vertical="center"/>
    </xf>
    <xf numFmtId="3" fontId="5" fillId="0" borderId="15" xfId="2" applyNumberFormat="1" applyFont="1" applyBorder="1" applyAlignment="1">
      <alignment horizontal="right" vertical="center"/>
    </xf>
    <xf numFmtId="3" fontId="30" fillId="0" borderId="21" xfId="2" applyNumberFormat="1" applyFont="1" applyBorder="1" applyAlignment="1">
      <alignment horizontal="right" vertical="center"/>
    </xf>
    <xf numFmtId="3" fontId="34" fillId="0" borderId="26" xfId="2" applyNumberFormat="1" applyFont="1" applyBorder="1" applyAlignment="1">
      <alignment horizontal="right" vertical="center"/>
    </xf>
    <xf numFmtId="3" fontId="34" fillId="0" borderId="28" xfId="2" applyNumberFormat="1" applyFont="1" applyBorder="1" applyAlignment="1">
      <alignment horizontal="right" vertical="center"/>
    </xf>
    <xf numFmtId="3" fontId="34" fillId="0" borderId="31" xfId="2" applyNumberFormat="1" applyFont="1" applyBorder="1" applyAlignment="1">
      <alignment horizontal="right" vertical="center"/>
    </xf>
    <xf numFmtId="3" fontId="34" fillId="0" borderId="3" xfId="2" applyNumberFormat="1" applyFont="1" applyBorder="1" applyAlignment="1">
      <alignment horizontal="right" vertical="center"/>
    </xf>
    <xf numFmtId="3" fontId="30" fillId="0" borderId="35" xfId="2" applyNumberFormat="1" applyFont="1" applyBorder="1" applyAlignment="1">
      <alignment horizontal="right" vertical="center"/>
    </xf>
    <xf numFmtId="3" fontId="30" fillId="0" borderId="37" xfId="2" applyNumberFormat="1" applyFont="1" applyBorder="1" applyAlignment="1">
      <alignment horizontal="right" vertical="center"/>
    </xf>
    <xf numFmtId="3" fontId="30" fillId="0" borderId="23" xfId="2" applyNumberFormat="1" applyFont="1" applyBorder="1" applyAlignment="1">
      <alignment horizontal="right" vertical="center"/>
    </xf>
    <xf numFmtId="9" fontId="30" fillId="0" borderId="25" xfId="2" applyFont="1" applyBorder="1" applyAlignment="1">
      <alignment vertical="center"/>
    </xf>
    <xf numFmtId="9" fontId="30" fillId="0" borderId="3" xfId="2" applyFont="1" applyBorder="1" applyAlignment="1">
      <alignment horizontal="center" vertical="center" wrapText="1"/>
    </xf>
    <xf numFmtId="49" fontId="30" fillId="0" borderId="3" xfId="2" applyNumberFormat="1" applyFont="1" applyBorder="1" applyAlignment="1">
      <alignment horizontal="center" vertical="center" wrapText="1"/>
    </xf>
    <xf numFmtId="3" fontId="30" fillId="0" borderId="18" xfId="2" applyNumberFormat="1" applyFont="1" applyBorder="1" applyAlignment="1">
      <alignment horizontal="right" vertical="center"/>
    </xf>
    <xf numFmtId="3" fontId="30" fillId="0" borderId="19" xfId="2" applyNumberFormat="1" applyFont="1" applyBorder="1" applyAlignment="1">
      <alignment horizontal="right" vertical="center"/>
    </xf>
    <xf numFmtId="3" fontId="30" fillId="0" borderId="48" xfId="2" applyNumberFormat="1" applyFont="1" applyBorder="1" applyAlignment="1">
      <alignment horizontal="right" vertical="center"/>
    </xf>
    <xf numFmtId="3" fontId="34" fillId="0" borderId="18" xfId="2" applyNumberFormat="1" applyFont="1" applyBorder="1" applyAlignment="1">
      <alignment horizontal="right" vertical="center"/>
    </xf>
    <xf numFmtId="3" fontId="34" fillId="0" borderId="48" xfId="2" applyNumberFormat="1" applyFont="1" applyBorder="1" applyAlignment="1">
      <alignment horizontal="right" vertical="center"/>
    </xf>
    <xf numFmtId="3" fontId="34" fillId="0" borderId="25" xfId="2" applyNumberFormat="1" applyFont="1" applyBorder="1" applyAlignment="1">
      <alignment horizontal="right" vertical="center"/>
    </xf>
    <xf numFmtId="0" fontId="5" fillId="0" borderId="0" xfId="0" applyFont="1" applyFill="1"/>
    <xf numFmtId="0" fontId="11" fillId="0" borderId="0" xfId="0" applyFont="1" applyAlignment="1">
      <alignment horizontal="center"/>
    </xf>
    <xf numFmtId="0" fontId="34" fillId="0" borderId="0" xfId="0" applyFont="1" applyBorder="1" applyAlignment="1">
      <alignment horizontal="left"/>
    </xf>
    <xf numFmtId="0" fontId="30" fillId="0" borderId="0" xfId="0" applyFont="1" applyBorder="1"/>
    <xf numFmtId="3" fontId="30" fillId="0" borderId="0" xfId="0" applyNumberFormat="1" applyFont="1" applyBorder="1" applyAlignment="1">
      <alignment horizontal="center"/>
    </xf>
    <xf numFmtId="0" fontId="34" fillId="0" borderId="0" xfId="0" applyFont="1" applyBorder="1" applyAlignment="1">
      <alignment horizontal="right"/>
    </xf>
    <xf numFmtId="0" fontId="27" fillId="2" borderId="43" xfId="0" applyFont="1" applyFill="1" applyBorder="1" applyAlignment="1" applyProtection="1">
      <alignment horizontal="center" vertical="center" wrapText="1"/>
    </xf>
    <xf numFmtId="0" fontId="25" fillId="0" borderId="0" xfId="0" applyFont="1"/>
    <xf numFmtId="0" fontId="27" fillId="2" borderId="10" xfId="0" applyFont="1" applyFill="1" applyBorder="1" applyAlignment="1" applyProtection="1">
      <alignment horizontal="center" vertical="center" wrapText="1"/>
    </xf>
    <xf numFmtId="0" fontId="27" fillId="2" borderId="9" xfId="0" applyFont="1" applyFill="1" applyBorder="1" applyAlignment="1" applyProtection="1">
      <alignment horizontal="center" vertical="center" wrapText="1"/>
    </xf>
    <xf numFmtId="3" fontId="23" fillId="3" borderId="5" xfId="1" applyNumberFormat="1" applyFont="1" applyFill="1" applyBorder="1" applyAlignment="1" applyProtection="1">
      <alignment horizontal="center" vertical="center"/>
    </xf>
    <xf numFmtId="3" fontId="23" fillId="3" borderId="12" xfId="1" applyNumberFormat="1" applyFont="1" applyFill="1" applyBorder="1" applyAlignment="1" applyProtection="1">
      <alignment horizontal="center" vertical="center"/>
    </xf>
    <xf numFmtId="3" fontId="23" fillId="3" borderId="9" xfId="1" applyNumberFormat="1" applyFont="1" applyFill="1" applyBorder="1" applyAlignment="1" applyProtection="1">
      <alignment horizontal="center" vertical="center"/>
    </xf>
    <xf numFmtId="3" fontId="23" fillId="3" borderId="58" xfId="1" applyNumberFormat="1" applyFont="1" applyFill="1" applyBorder="1" applyAlignment="1" applyProtection="1">
      <alignment horizontal="center" vertical="center"/>
    </xf>
    <xf numFmtId="0" fontId="23" fillId="0" borderId="40" xfId="0" applyNumberFormat="1" applyFont="1" applyFill="1" applyBorder="1" applyAlignment="1" applyProtection="1">
      <alignment horizontal="center" vertical="center" wrapText="1"/>
    </xf>
    <xf numFmtId="3" fontId="23" fillId="0" borderId="59" xfId="0" applyNumberFormat="1" applyFont="1" applyFill="1" applyBorder="1" applyAlignment="1" applyProtection="1">
      <alignment horizontal="center" vertical="center" wrapText="1"/>
    </xf>
    <xf numFmtId="3" fontId="23" fillId="0" borderId="61" xfId="1" applyNumberFormat="1" applyFont="1" applyFill="1" applyBorder="1" applyAlignment="1" applyProtection="1">
      <alignment horizontal="center" vertical="center"/>
    </xf>
    <xf numFmtId="3" fontId="23" fillId="0" borderId="42" xfId="1" applyNumberFormat="1" applyFont="1" applyFill="1" applyBorder="1" applyAlignment="1" applyProtection="1">
      <alignment horizontal="center" vertical="center"/>
    </xf>
    <xf numFmtId="0" fontId="23" fillId="0" borderId="45" xfId="0" applyNumberFormat="1" applyFont="1" applyFill="1" applyBorder="1" applyAlignment="1" applyProtection="1">
      <alignment horizontal="center" vertical="center" wrapText="1"/>
    </xf>
    <xf numFmtId="3" fontId="5" fillId="0" borderId="9" xfId="0" applyNumberFormat="1" applyFont="1" applyFill="1" applyBorder="1" applyAlignment="1">
      <alignment horizontal="center" vertical="center" wrapText="1"/>
    </xf>
    <xf numFmtId="3" fontId="5" fillId="0" borderId="57" xfId="0" applyNumberFormat="1" applyFont="1" applyFill="1" applyBorder="1" applyAlignment="1">
      <alignment horizontal="center" vertical="center" wrapText="1"/>
    </xf>
    <xf numFmtId="3" fontId="23" fillId="0" borderId="9" xfId="1" applyNumberFormat="1" applyFont="1" applyFill="1" applyBorder="1" applyAlignment="1" applyProtection="1">
      <alignment horizontal="center" vertical="center"/>
    </xf>
    <xf numFmtId="3" fontId="23" fillId="0" borderId="58" xfId="1" applyNumberFormat="1" applyFont="1" applyFill="1" applyBorder="1" applyAlignment="1" applyProtection="1">
      <alignment horizontal="center" vertical="center"/>
    </xf>
    <xf numFmtId="3" fontId="23" fillId="0" borderId="5" xfId="1" applyNumberFormat="1" applyFont="1" applyFill="1" applyBorder="1" applyAlignment="1" applyProtection="1">
      <alignment horizontal="center" vertical="center"/>
    </xf>
    <xf numFmtId="3" fontId="23" fillId="0" borderId="12" xfId="1" applyNumberFormat="1" applyFont="1" applyFill="1" applyBorder="1" applyAlignment="1" applyProtection="1">
      <alignment horizontal="center" vertical="center"/>
    </xf>
    <xf numFmtId="3" fontId="5" fillId="0" borderId="60" xfId="0" applyNumberFormat="1" applyFont="1" applyFill="1" applyBorder="1" applyAlignment="1">
      <alignment horizontal="center" vertical="center" wrapText="1"/>
    </xf>
    <xf numFmtId="3" fontId="23" fillId="4" borderId="5" xfId="1" applyNumberFormat="1" applyFont="1" applyFill="1" applyBorder="1" applyAlignment="1" applyProtection="1">
      <alignment horizontal="center" vertical="center"/>
    </xf>
    <xf numFmtId="3" fontId="23" fillId="4" borderId="12" xfId="1" applyNumberFormat="1" applyFont="1" applyFill="1" applyBorder="1" applyAlignment="1" applyProtection="1">
      <alignment horizontal="center" vertical="center"/>
    </xf>
    <xf numFmtId="3" fontId="23" fillId="4" borderId="9" xfId="1" applyNumberFormat="1" applyFont="1" applyFill="1" applyBorder="1" applyAlignment="1" applyProtection="1">
      <alignment horizontal="center" vertical="center"/>
    </xf>
    <xf numFmtId="3" fontId="23" fillId="4" borderId="58" xfId="1" applyNumberFormat="1" applyFont="1" applyFill="1" applyBorder="1" applyAlignment="1" applyProtection="1">
      <alignment horizontal="center" vertical="center"/>
    </xf>
    <xf numFmtId="0" fontId="5" fillId="0" borderId="0" xfId="0" applyFont="1" applyBorder="1"/>
    <xf numFmtId="3" fontId="34" fillId="0" borderId="5" xfId="0" applyNumberFormat="1" applyFont="1" applyBorder="1" applyAlignment="1" applyProtection="1">
      <alignment horizontal="center" vertical="center" wrapText="1"/>
    </xf>
    <xf numFmtId="3" fontId="34" fillId="0" borderId="6" xfId="1" applyNumberFormat="1" applyFont="1" applyBorder="1" applyAlignment="1" applyProtection="1">
      <alignment horizontal="center" vertical="center" wrapText="1"/>
    </xf>
    <xf numFmtId="3" fontId="34" fillId="0" borderId="14" xfId="0" applyNumberFormat="1" applyFont="1" applyBorder="1" applyAlignment="1" applyProtection="1">
      <alignment horizontal="center" vertical="center" wrapText="1"/>
    </xf>
    <xf numFmtId="3" fontId="34" fillId="0" borderId="17" xfId="1" applyNumberFormat="1" applyFont="1" applyBorder="1" applyAlignment="1" applyProtection="1">
      <alignment horizontal="center" vertical="center" wrapText="1"/>
    </xf>
    <xf numFmtId="3" fontId="34" fillId="0" borderId="9" xfId="0" applyNumberFormat="1" applyFont="1" applyBorder="1" applyAlignment="1" applyProtection="1">
      <alignment horizontal="center" vertical="center" wrapText="1"/>
    </xf>
    <xf numFmtId="3" fontId="34" fillId="0" borderId="10" xfId="1" applyNumberFormat="1" applyFont="1" applyBorder="1" applyAlignment="1" applyProtection="1">
      <alignment horizontal="center" vertical="center" wrapText="1"/>
    </xf>
    <xf numFmtId="3" fontId="23" fillId="3" borderId="4" xfId="1" applyNumberFormat="1" applyFont="1" applyFill="1" applyBorder="1" applyAlignment="1" applyProtection="1">
      <alignment horizontal="center" vertical="center"/>
    </xf>
    <xf numFmtId="3" fontId="27" fillId="3" borderId="62" xfId="1" applyNumberFormat="1" applyFont="1" applyFill="1" applyBorder="1" applyAlignment="1" applyProtection="1">
      <alignment horizontal="center" vertical="center"/>
    </xf>
    <xf numFmtId="3" fontId="27" fillId="3" borderId="45" xfId="1" applyNumberFormat="1" applyFont="1" applyFill="1" applyBorder="1" applyAlignment="1" applyProtection="1">
      <alignment horizontal="center" vertical="center"/>
    </xf>
    <xf numFmtId="0" fontId="25" fillId="0" borderId="0" xfId="0" applyFont="1" applyFill="1"/>
    <xf numFmtId="3" fontId="23" fillId="0" borderId="4" xfId="1" applyNumberFormat="1" applyFont="1" applyFill="1" applyBorder="1" applyAlignment="1" applyProtection="1">
      <alignment horizontal="center" vertical="center"/>
    </xf>
    <xf numFmtId="0" fontId="23" fillId="0" borderId="64" xfId="0" applyNumberFormat="1" applyFont="1" applyFill="1" applyBorder="1" applyAlignment="1" applyProtection="1">
      <alignment horizontal="center" vertical="center" wrapText="1"/>
    </xf>
    <xf numFmtId="0" fontId="27" fillId="0" borderId="64" xfId="0" applyNumberFormat="1" applyFont="1" applyFill="1" applyBorder="1" applyAlignment="1" applyProtection="1">
      <alignment horizontal="center" vertical="center" wrapText="1"/>
    </xf>
    <xf numFmtId="3" fontId="27" fillId="0" borderId="62" xfId="1" applyNumberFormat="1" applyFont="1" applyFill="1" applyBorder="1" applyAlignment="1" applyProtection="1">
      <alignment horizontal="center" vertical="center"/>
    </xf>
    <xf numFmtId="3" fontId="27" fillId="0" borderId="45" xfId="1" applyNumberFormat="1" applyFont="1" applyFill="1" applyBorder="1" applyAlignment="1" applyProtection="1">
      <alignment horizontal="center" vertical="center"/>
    </xf>
    <xf numFmtId="0" fontId="27" fillId="0" borderId="45" xfId="0" applyNumberFormat="1" applyFont="1" applyFill="1" applyBorder="1" applyAlignment="1" applyProtection="1">
      <alignment horizontal="center" vertical="center" wrapText="1"/>
    </xf>
    <xf numFmtId="3" fontId="23" fillId="4" borderId="14" xfId="1" applyNumberFormat="1" applyFont="1" applyFill="1" applyBorder="1" applyAlignment="1" applyProtection="1">
      <alignment horizontal="center" vertical="center"/>
    </xf>
    <xf numFmtId="3" fontId="23" fillId="4" borderId="15" xfId="1" applyNumberFormat="1" applyFont="1" applyFill="1" applyBorder="1" applyAlignment="1" applyProtection="1">
      <alignment horizontal="center" vertical="center"/>
    </xf>
    <xf numFmtId="49" fontId="27" fillId="4" borderId="62" xfId="1" applyNumberFormat="1" applyFont="1" applyFill="1" applyBorder="1" applyAlignment="1" applyProtection="1">
      <alignment horizontal="center" vertical="center"/>
    </xf>
    <xf numFmtId="49" fontId="27" fillId="4" borderId="47" xfId="1" applyNumberFormat="1" applyFont="1" applyFill="1" applyBorder="1" applyAlignment="1" applyProtection="1">
      <alignment horizontal="center" vertical="center"/>
    </xf>
    <xf numFmtId="164" fontId="5" fillId="0" borderId="0" xfId="0" applyNumberFormat="1" applyFont="1" applyFill="1"/>
    <xf numFmtId="164" fontId="5" fillId="0" borderId="0" xfId="0" applyNumberFormat="1" applyFont="1" applyBorder="1"/>
    <xf numFmtId="3" fontId="27" fillId="0" borderId="26" xfId="0" applyNumberFormat="1" applyFont="1" applyBorder="1" applyAlignment="1" applyProtection="1">
      <alignment horizontal="center" vertical="center" wrapText="1"/>
    </xf>
    <xf numFmtId="3" fontId="27" fillId="0" borderId="25" xfId="0" applyNumberFormat="1" applyFont="1" applyBorder="1" applyAlignment="1" applyProtection="1">
      <alignment horizontal="center" vertical="center" wrapText="1"/>
    </xf>
    <xf numFmtId="3" fontId="27" fillId="0" borderId="5" xfId="0" applyNumberFormat="1" applyFont="1" applyBorder="1" applyAlignment="1" applyProtection="1">
      <alignment horizontal="center" vertical="center" wrapText="1"/>
    </xf>
    <xf numFmtId="3" fontId="27" fillId="0" borderId="40" xfId="0" applyNumberFormat="1" applyFont="1" applyBorder="1" applyAlignment="1" applyProtection="1">
      <alignment horizontal="center" vertical="center" wrapText="1"/>
    </xf>
    <xf numFmtId="3" fontId="27" fillId="0" borderId="62" xfId="0" applyNumberFormat="1" applyFont="1" applyBorder="1" applyAlignment="1" applyProtection="1">
      <alignment horizontal="center" vertical="center" wrapText="1"/>
    </xf>
    <xf numFmtId="3" fontId="27" fillId="0" borderId="8" xfId="0" applyNumberFormat="1" applyFont="1" applyBorder="1" applyAlignment="1" applyProtection="1">
      <alignment horizontal="center" vertical="center" wrapText="1"/>
    </xf>
    <xf numFmtId="0" fontId="34" fillId="0" borderId="53" xfId="0" applyNumberFormat="1" applyFont="1" applyBorder="1" applyAlignment="1" applyProtection="1">
      <alignment vertical="top" wrapText="1"/>
    </xf>
    <xf numFmtId="0" fontId="0" fillId="0" borderId="0" xfId="0" applyBorder="1" applyAlignment="1">
      <alignment vertical="top" wrapText="1"/>
    </xf>
    <xf numFmtId="0" fontId="5" fillId="0" borderId="38" xfId="0" applyFont="1" applyBorder="1" applyAlignment="1">
      <alignment vertical="top" wrapText="1"/>
    </xf>
    <xf numFmtId="0" fontId="34" fillId="0" borderId="0" xfId="0" applyNumberFormat="1" applyFont="1" applyBorder="1" applyAlignment="1" applyProtection="1">
      <alignment vertical="top" wrapText="1"/>
    </xf>
    <xf numFmtId="0" fontId="5" fillId="0" borderId="0" xfId="0" applyFont="1" applyBorder="1" applyAlignment="1">
      <alignment vertical="top" wrapText="1"/>
    </xf>
    <xf numFmtId="3" fontId="23" fillId="3" borderId="62" xfId="1" applyNumberFormat="1" applyFont="1" applyFill="1" applyBorder="1" applyAlignment="1" applyProtection="1">
      <alignment horizontal="center" vertical="center"/>
    </xf>
    <xf numFmtId="3" fontId="23" fillId="3" borderId="45" xfId="1" applyNumberFormat="1" applyFont="1" applyFill="1" applyBorder="1" applyAlignment="1" applyProtection="1">
      <alignment horizontal="center" vertical="center"/>
    </xf>
    <xf numFmtId="3" fontId="23" fillId="0" borderId="8" xfId="1" applyNumberFormat="1" applyFont="1" applyFill="1" applyBorder="1" applyAlignment="1" applyProtection="1">
      <alignment horizontal="center" vertical="center"/>
    </xf>
    <xf numFmtId="3" fontId="23" fillId="0" borderId="18" xfId="1" applyNumberFormat="1" applyFont="1" applyFill="1" applyBorder="1" applyAlignment="1" applyProtection="1">
      <alignment horizontal="center" vertical="center"/>
    </xf>
    <xf numFmtId="3" fontId="23" fillId="0" borderId="32" xfId="1" applyNumberFormat="1" applyFont="1" applyFill="1" applyBorder="1" applyAlignment="1" applyProtection="1">
      <alignment horizontal="center" vertical="center"/>
    </xf>
    <xf numFmtId="3" fontId="23" fillId="0" borderId="14" xfId="1" applyNumberFormat="1" applyFont="1" applyFill="1" applyBorder="1" applyAlignment="1" applyProtection="1">
      <alignment horizontal="center" vertical="center"/>
    </xf>
    <xf numFmtId="3" fontId="23" fillId="0" borderId="13" xfId="1" applyNumberFormat="1" applyFont="1" applyFill="1" applyBorder="1" applyAlignment="1" applyProtection="1">
      <alignment horizontal="center" vertical="center"/>
    </xf>
    <xf numFmtId="49" fontId="27" fillId="0" borderId="27" xfId="1" applyNumberFormat="1" applyFont="1" applyBorder="1" applyAlignment="1" applyProtection="1">
      <alignment horizontal="center" vertical="center" wrapText="1"/>
    </xf>
    <xf numFmtId="49" fontId="27" fillId="0" borderId="6" xfId="1" applyNumberFormat="1" applyFont="1" applyBorder="1" applyAlignment="1" applyProtection="1">
      <alignment horizontal="center" vertical="center" wrapText="1"/>
    </xf>
    <xf numFmtId="49" fontId="27" fillId="0" borderId="69" xfId="1" applyNumberFormat="1" applyFont="1" applyBorder="1" applyAlignment="1" applyProtection="1">
      <alignment horizontal="center" vertical="center" wrapText="1"/>
    </xf>
    <xf numFmtId="3" fontId="23" fillId="3" borderId="61" xfId="1" applyNumberFormat="1" applyFont="1" applyFill="1" applyBorder="1" applyAlignment="1" applyProtection="1">
      <alignment horizontal="center" vertical="center"/>
    </xf>
    <xf numFmtId="3" fontId="23" fillId="3" borderId="40" xfId="1" applyNumberFormat="1" applyFont="1" applyFill="1" applyBorder="1" applyAlignment="1" applyProtection="1">
      <alignment horizontal="center" vertical="center"/>
    </xf>
    <xf numFmtId="3" fontId="23" fillId="3" borderId="8" xfId="1" applyNumberFormat="1" applyFont="1" applyFill="1" applyBorder="1" applyAlignment="1" applyProtection="1">
      <alignment horizontal="center" vertical="center"/>
    </xf>
    <xf numFmtId="3" fontId="23" fillId="0" borderId="21" xfId="1" applyNumberFormat="1" applyFont="1" applyFill="1" applyBorder="1" applyAlignment="1" applyProtection="1">
      <alignment horizontal="center" vertical="center"/>
    </xf>
    <xf numFmtId="3" fontId="23" fillId="0" borderId="20" xfId="1" applyNumberFormat="1" applyFont="1" applyFill="1" applyBorder="1" applyAlignment="1" applyProtection="1">
      <alignment horizontal="center" vertical="center"/>
    </xf>
    <xf numFmtId="3" fontId="23" fillId="0" borderId="37" xfId="1" applyNumberFormat="1" applyFont="1" applyFill="1" applyBorder="1" applyAlignment="1" applyProtection="1">
      <alignment horizontal="center" vertical="center"/>
    </xf>
    <xf numFmtId="3" fontId="23" fillId="0" borderId="64" xfId="1" applyNumberFormat="1" applyFont="1" applyFill="1" applyBorder="1" applyAlignment="1" applyProtection="1">
      <alignment horizontal="center" vertical="center"/>
    </xf>
    <xf numFmtId="3" fontId="23" fillId="3" borderId="14" xfId="1" applyNumberFormat="1" applyFont="1" applyFill="1" applyBorder="1" applyAlignment="1" applyProtection="1">
      <alignment horizontal="center" vertical="center"/>
    </xf>
    <xf numFmtId="3" fontId="23" fillId="3" borderId="15" xfId="1" applyNumberFormat="1" applyFont="1" applyFill="1" applyBorder="1" applyAlignment="1" applyProtection="1">
      <alignment horizontal="center" vertical="center"/>
    </xf>
    <xf numFmtId="3" fontId="27" fillId="3" borderId="47" xfId="1" applyNumberFormat="1" applyFont="1" applyFill="1" applyBorder="1" applyAlignment="1" applyProtection="1">
      <alignment horizontal="center" vertical="center"/>
    </xf>
    <xf numFmtId="3" fontId="23" fillId="3" borderId="18" xfId="1" applyNumberFormat="1" applyFont="1" applyFill="1" applyBorder="1" applyAlignment="1" applyProtection="1">
      <alignment horizontal="center" vertical="center"/>
    </xf>
    <xf numFmtId="3" fontId="23" fillId="5" borderId="5" xfId="1" applyNumberFormat="1" applyFont="1" applyFill="1" applyBorder="1" applyAlignment="1" applyProtection="1">
      <alignment horizontal="center" vertical="center"/>
    </xf>
    <xf numFmtId="3" fontId="23" fillId="5" borderId="12" xfId="1" applyNumberFormat="1" applyFont="1" applyFill="1" applyBorder="1" applyAlignment="1" applyProtection="1">
      <alignment horizontal="center" vertical="center"/>
    </xf>
    <xf numFmtId="3" fontId="23" fillId="5" borderId="14" xfId="1" applyNumberFormat="1" applyFont="1" applyFill="1" applyBorder="1" applyAlignment="1" applyProtection="1">
      <alignment horizontal="center" vertical="center"/>
    </xf>
    <xf numFmtId="3" fontId="23" fillId="5" borderId="15" xfId="1" applyNumberFormat="1" applyFont="1" applyFill="1" applyBorder="1" applyAlignment="1" applyProtection="1">
      <alignment horizontal="center" vertical="center"/>
    </xf>
    <xf numFmtId="3" fontId="27" fillId="5" borderId="62" xfId="1" applyNumberFormat="1" applyFont="1" applyFill="1" applyBorder="1" applyAlignment="1" applyProtection="1">
      <alignment horizontal="center" vertical="center"/>
    </xf>
    <xf numFmtId="3" fontId="27" fillId="5" borderId="47" xfId="1" applyNumberFormat="1" applyFont="1" applyFill="1" applyBorder="1" applyAlignment="1" applyProtection="1">
      <alignment horizontal="center" vertical="center"/>
    </xf>
    <xf numFmtId="3" fontId="23" fillId="0" borderId="15" xfId="1" applyNumberFormat="1" applyFont="1" applyFill="1" applyBorder="1" applyAlignment="1" applyProtection="1">
      <alignment horizontal="center" vertical="center"/>
    </xf>
    <xf numFmtId="3" fontId="27" fillId="0" borderId="47" xfId="1" applyNumberFormat="1" applyFont="1" applyFill="1" applyBorder="1" applyAlignment="1" applyProtection="1">
      <alignment horizontal="center" vertical="center"/>
    </xf>
    <xf numFmtId="3" fontId="27" fillId="0" borderId="27" xfId="1" applyNumberFormat="1" applyFont="1" applyBorder="1" applyAlignment="1" applyProtection="1">
      <alignment horizontal="center" vertical="center" wrapText="1"/>
    </xf>
    <xf numFmtId="3" fontId="27" fillId="0" borderId="6" xfId="1" applyNumberFormat="1" applyFont="1" applyBorder="1" applyAlignment="1" applyProtection="1">
      <alignment horizontal="center" vertical="center" wrapText="1"/>
    </xf>
    <xf numFmtId="3" fontId="27" fillId="0" borderId="69" xfId="1" applyNumberFormat="1" applyFont="1" applyBorder="1" applyAlignment="1" applyProtection="1">
      <alignment horizontal="center" vertical="center" wrapText="1"/>
    </xf>
    <xf numFmtId="0" fontId="30" fillId="0" borderId="53" xfId="0" applyNumberFormat="1" applyFont="1" applyBorder="1" applyAlignment="1" applyProtection="1">
      <alignment vertical="top" wrapText="1"/>
    </xf>
    <xf numFmtId="0" fontId="13" fillId="0" borderId="0" xfId="0" applyFont="1" applyBorder="1" applyAlignment="1">
      <alignment vertical="top" wrapText="1"/>
    </xf>
    <xf numFmtId="0" fontId="13" fillId="0" borderId="38" xfId="0" applyFont="1" applyBorder="1" applyAlignment="1">
      <alignment vertical="top" wrapText="1"/>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0" fontId="23" fillId="3" borderId="4" xfId="0" applyNumberFormat="1" applyFont="1" applyFill="1" applyBorder="1" applyAlignment="1" applyProtection="1">
      <alignment horizontal="center" vertical="center" wrapText="1"/>
    </xf>
    <xf numFmtId="0" fontId="23" fillId="3" borderId="13" xfId="0" applyNumberFormat="1" applyFont="1" applyFill="1" applyBorder="1" applyAlignment="1" applyProtection="1">
      <alignment horizontal="center" vertical="center" wrapText="1"/>
    </xf>
    <xf numFmtId="0" fontId="27" fillId="3" borderId="45" xfId="0" applyNumberFormat="1" applyFont="1" applyFill="1" applyBorder="1" applyAlignment="1" applyProtection="1">
      <alignment horizontal="center" vertical="center" wrapText="1"/>
    </xf>
    <xf numFmtId="49" fontId="27" fillId="3" borderId="62" xfId="1" applyNumberFormat="1" applyFont="1" applyFill="1" applyBorder="1" applyAlignment="1" applyProtection="1">
      <alignment horizontal="center" vertical="center"/>
    </xf>
    <xf numFmtId="49" fontId="27" fillId="3" borderId="47" xfId="1" applyNumberFormat="1" applyFont="1" applyFill="1" applyBorder="1" applyAlignment="1" applyProtection="1">
      <alignment horizontal="center" vertical="center"/>
    </xf>
    <xf numFmtId="0" fontId="23" fillId="0" borderId="12"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center" wrapText="1"/>
    </xf>
    <xf numFmtId="0" fontId="27" fillId="0" borderId="15" xfId="0" applyNumberFormat="1" applyFont="1" applyFill="1" applyBorder="1" applyAlignment="1" applyProtection="1">
      <alignment horizontal="center" vertical="center" wrapText="1"/>
    </xf>
    <xf numFmtId="49" fontId="27" fillId="0" borderId="62" xfId="1" applyNumberFormat="1" applyFont="1" applyFill="1" applyBorder="1" applyAlignment="1" applyProtection="1">
      <alignment horizontal="center" vertical="center"/>
    </xf>
    <xf numFmtId="49" fontId="27" fillId="0" borderId="47" xfId="1" applyNumberFormat="1" applyFont="1" applyFill="1" applyBorder="1" applyAlignment="1" applyProtection="1">
      <alignment horizontal="center" vertical="center"/>
    </xf>
    <xf numFmtId="0" fontId="23" fillId="0" borderId="4" xfId="0" applyNumberFormat="1" applyFont="1" applyFill="1" applyBorder="1" applyAlignment="1" applyProtection="1">
      <alignment horizontal="center" vertical="center" wrapText="1"/>
    </xf>
    <xf numFmtId="0" fontId="23" fillId="0" borderId="13" xfId="0" applyNumberFormat="1" applyFont="1" applyFill="1" applyBorder="1" applyAlignment="1" applyProtection="1">
      <alignment horizontal="center" vertical="center" wrapText="1"/>
    </xf>
    <xf numFmtId="0" fontId="23" fillId="4" borderId="4" xfId="0" applyNumberFormat="1" applyFont="1" applyFill="1" applyBorder="1" applyAlignment="1" applyProtection="1">
      <alignment horizontal="center" vertical="center" wrapText="1"/>
    </xf>
    <xf numFmtId="0" fontId="23" fillId="4" borderId="13" xfId="0" applyNumberFormat="1" applyFont="1" applyFill="1" applyBorder="1" applyAlignment="1" applyProtection="1">
      <alignment horizontal="center" vertical="center" wrapText="1"/>
    </xf>
    <xf numFmtId="0" fontId="27" fillId="4" borderId="64" xfId="0" applyNumberFormat="1" applyFont="1" applyFill="1" applyBorder="1" applyAlignment="1" applyProtection="1">
      <alignment horizontal="center" vertical="center" wrapText="1"/>
    </xf>
    <xf numFmtId="49" fontId="27" fillId="0" borderId="26" xfId="0" applyNumberFormat="1" applyFont="1" applyBorder="1" applyAlignment="1" applyProtection="1">
      <alignment horizontal="center" vertical="center" wrapText="1"/>
    </xf>
    <xf numFmtId="49" fontId="27" fillId="0" borderId="5" xfId="0" applyNumberFormat="1" applyFont="1" applyBorder="1" applyAlignment="1" applyProtection="1">
      <alignment horizontal="center" vertical="center" wrapText="1"/>
    </xf>
    <xf numFmtId="49" fontId="27" fillId="0" borderId="62" xfId="0" applyNumberFormat="1" applyFont="1" applyBorder="1" applyAlignment="1" applyProtection="1">
      <alignment horizontal="center" vertical="center" wrapText="1"/>
    </xf>
    <xf numFmtId="0" fontId="5" fillId="0" borderId="0" xfId="0" applyFont="1" applyBorder="1" applyAlignment="1">
      <alignment vertical="center" wrapText="1"/>
    </xf>
    <xf numFmtId="0" fontId="0" fillId="0" borderId="0" xfId="0" applyBorder="1" applyAlignment="1">
      <alignment vertical="center" wrapText="1"/>
    </xf>
    <xf numFmtId="0" fontId="34" fillId="0" borderId="0" xfId="0" applyNumberFormat="1" applyFont="1" applyBorder="1" applyAlignment="1" applyProtection="1">
      <alignment vertical="center" wrapText="1"/>
    </xf>
    <xf numFmtId="3" fontId="34" fillId="0" borderId="0" xfId="0" applyNumberFormat="1" applyFont="1" applyBorder="1" applyAlignment="1" applyProtection="1">
      <alignment horizontal="center" vertical="center" wrapText="1"/>
    </xf>
    <xf numFmtId="3" fontId="34" fillId="0" borderId="0" xfId="1" applyNumberFormat="1" applyFont="1" applyBorder="1" applyAlignment="1" applyProtection="1">
      <alignment horizontal="center" vertical="center" wrapText="1"/>
    </xf>
    <xf numFmtId="0" fontId="27" fillId="0" borderId="0" xfId="0" applyNumberFormat="1" applyFont="1" applyBorder="1" applyAlignment="1" applyProtection="1">
      <alignment vertical="top" wrapText="1"/>
    </xf>
    <xf numFmtId="0" fontId="13" fillId="0" borderId="0" xfId="0" applyFont="1" applyAlignment="1">
      <alignment horizontal="right" vertical="top" wrapText="1"/>
    </xf>
    <xf numFmtId="0" fontId="33" fillId="0" borderId="0" xfId="0" applyFont="1" applyAlignment="1">
      <alignment horizontal="right" vertical="top" wrapText="1"/>
    </xf>
    <xf numFmtId="0" fontId="25" fillId="0" borderId="0" xfId="0" applyFont="1" applyBorder="1"/>
    <xf numFmtId="0" fontId="23" fillId="0" borderId="0" xfId="0" applyFont="1" applyBorder="1"/>
    <xf numFmtId="3" fontId="5" fillId="0" borderId="13" xfId="0" applyNumberFormat="1" applyFont="1" applyBorder="1" applyAlignment="1"/>
    <xf numFmtId="0" fontId="5" fillId="0" borderId="13" xfId="0" applyFont="1" applyBorder="1" applyAlignment="1"/>
    <xf numFmtId="3" fontId="23" fillId="0" borderId="25" xfId="0" applyNumberFormat="1" applyFont="1" applyBorder="1" applyAlignment="1"/>
    <xf numFmtId="0" fontId="5" fillId="0" borderId="25" xfId="0" applyFont="1" applyBorder="1" applyAlignment="1"/>
    <xf numFmtId="0" fontId="23" fillId="3" borderId="45" xfId="0" applyNumberFormat="1" applyFont="1" applyFill="1" applyBorder="1" applyAlignment="1" applyProtection="1">
      <alignment horizontal="center" vertical="center" wrapText="1"/>
    </xf>
    <xf numFmtId="0" fontId="23" fillId="4" borderId="64" xfId="0" applyNumberFormat="1" applyFont="1" applyFill="1" applyBorder="1" applyAlignment="1" applyProtection="1">
      <alignment horizontal="center" vertical="center" wrapText="1"/>
    </xf>
    <xf numFmtId="4" fontId="0" fillId="0" borderId="0" xfId="0" applyNumberFormat="1" applyBorder="1" applyAlignment="1">
      <alignment vertical="top" wrapText="1"/>
    </xf>
    <xf numFmtId="3" fontId="34" fillId="0" borderId="71" xfId="1" applyNumberFormat="1" applyFont="1" applyBorder="1" applyAlignment="1" applyProtection="1">
      <alignment horizontal="center" vertical="center" wrapText="1"/>
    </xf>
    <xf numFmtId="0" fontId="23" fillId="0" borderId="2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0" applyFont="1" applyBorder="1" applyAlignment="1">
      <alignment horizontal="left" vertical="top" wrapText="1"/>
    </xf>
    <xf numFmtId="49" fontId="5" fillId="0" borderId="13" xfId="0" applyNumberFormat="1" applyFont="1" applyBorder="1" applyAlignment="1">
      <alignment horizontal="center" vertical="center" wrapText="1"/>
    </xf>
    <xf numFmtId="3" fontId="23" fillId="0" borderId="25" xfId="0" applyNumberFormat="1" applyFont="1" applyBorder="1" applyAlignment="1">
      <alignment horizontal="right" vertical="center" wrapText="1"/>
    </xf>
    <xf numFmtId="49" fontId="23" fillId="0" borderId="4" xfId="0" applyNumberFormat="1" applyFont="1" applyFill="1" applyBorder="1" applyAlignment="1" applyProtection="1">
      <alignment horizontal="center" vertical="center" wrapText="1"/>
    </xf>
    <xf numFmtId="49" fontId="23" fillId="0" borderId="64" xfId="0" applyNumberFormat="1" applyFont="1" applyFill="1" applyBorder="1" applyAlignment="1" applyProtection="1">
      <alignment horizontal="center" vertical="center" wrapText="1"/>
    </xf>
    <xf numFmtId="0" fontId="43" fillId="0" borderId="0" xfId="0" applyNumberFormat="1" applyFont="1" applyBorder="1" applyAlignment="1" applyProtection="1">
      <alignment vertical="center" wrapText="1"/>
    </xf>
    <xf numFmtId="0" fontId="43" fillId="0" borderId="0" xfId="0" applyNumberFormat="1" applyFont="1" applyBorder="1" applyAlignment="1" applyProtection="1">
      <alignment horizontal="left" vertical="center" wrapText="1"/>
    </xf>
    <xf numFmtId="0" fontId="5" fillId="0" borderId="13" xfId="0" applyFont="1" applyBorder="1" applyAlignment="1">
      <alignment vertical="center" wrapText="1"/>
    </xf>
    <xf numFmtId="0" fontId="45" fillId="0" borderId="13" xfId="0" applyFont="1" applyBorder="1" applyAlignment="1">
      <alignment vertical="center" wrapText="1"/>
    </xf>
    <xf numFmtId="0" fontId="5" fillId="0" borderId="13" xfId="0" applyFont="1" applyBorder="1" applyAlignment="1">
      <alignment horizontal="right" vertical="center" wrapText="1"/>
    </xf>
    <xf numFmtId="0" fontId="5" fillId="0" borderId="15" xfId="0" applyFont="1" applyBorder="1" applyAlignment="1">
      <alignment horizontal="right" vertical="center" wrapText="1"/>
    </xf>
    <xf numFmtId="0" fontId="5" fillId="0" borderId="15" xfId="0" applyFont="1" applyBorder="1" applyAlignment="1">
      <alignment vertical="center" wrapText="1"/>
    </xf>
    <xf numFmtId="0" fontId="23" fillId="0" borderId="0" xfId="0" applyNumberFormat="1" applyFont="1" applyBorder="1" applyAlignment="1" applyProtection="1">
      <alignment vertical="top" wrapText="1"/>
    </xf>
    <xf numFmtId="0" fontId="33" fillId="0" borderId="0" xfId="0" applyFont="1" applyBorder="1" applyAlignment="1">
      <alignment vertical="top" wrapText="1"/>
    </xf>
    <xf numFmtId="0" fontId="42" fillId="0" borderId="0" xfId="0" applyNumberFormat="1" applyFont="1" applyBorder="1" applyAlignment="1" applyProtection="1">
      <alignment horizontal="left" vertical="center" wrapText="1"/>
    </xf>
    <xf numFmtId="0" fontId="42" fillId="0" borderId="0" xfId="0" applyNumberFormat="1" applyFont="1" applyBorder="1" applyAlignment="1" applyProtection="1">
      <alignment vertical="center" wrapText="1"/>
    </xf>
    <xf numFmtId="0" fontId="5" fillId="0" borderId="0" xfId="0" applyFont="1" applyBorder="1" applyAlignment="1">
      <alignment wrapText="1"/>
    </xf>
    <xf numFmtId="0" fontId="0" fillId="0" borderId="0" xfId="0" applyBorder="1" applyAlignment="1">
      <alignment wrapText="1"/>
    </xf>
    <xf numFmtId="3" fontId="5" fillId="0" borderId="0" xfId="0" applyNumberFormat="1" applyFont="1" applyBorder="1" applyAlignment="1"/>
    <xf numFmtId="0" fontId="5" fillId="0" borderId="0" xfId="0" applyFont="1" applyBorder="1" applyAlignment="1"/>
    <xf numFmtId="4" fontId="5" fillId="0" borderId="0" xfId="0" applyNumberFormat="1" applyFont="1" applyBorder="1" applyAlignment="1">
      <alignment wrapText="1"/>
    </xf>
    <xf numFmtId="0" fontId="5" fillId="0" borderId="0" xfId="0" applyFont="1" applyFill="1" applyBorder="1" applyAlignment="1">
      <alignment wrapText="1"/>
    </xf>
    <xf numFmtId="0" fontId="0" fillId="0" borderId="0" xfId="0" applyFill="1" applyBorder="1" applyAlignment="1">
      <alignment wrapText="1"/>
    </xf>
    <xf numFmtId="3" fontId="5" fillId="0" borderId="0" xfId="0" applyNumberFormat="1" applyFont="1" applyBorder="1" applyAlignment="1">
      <alignment horizontal="center"/>
    </xf>
    <xf numFmtId="0" fontId="5" fillId="0" borderId="0" xfId="0" applyFont="1" applyBorder="1" applyAlignment="1">
      <alignment horizontal="center"/>
    </xf>
    <xf numFmtId="4" fontId="5" fillId="0" borderId="0" xfId="0" applyNumberFormat="1" applyFont="1" applyFill="1" applyBorder="1" applyAlignment="1">
      <alignment wrapText="1"/>
    </xf>
    <xf numFmtId="0" fontId="23" fillId="0" borderId="40" xfId="0" applyFont="1" applyBorder="1" applyAlignment="1">
      <alignment horizontal="center" vertical="center" wrapText="1"/>
    </xf>
    <xf numFmtId="0" fontId="5" fillId="0" borderId="0" xfId="0" applyFont="1" applyAlignment="1">
      <alignment horizontal="center"/>
    </xf>
    <xf numFmtId="0" fontId="23" fillId="0" borderId="1" xfId="0" applyFont="1" applyBorder="1" applyAlignment="1"/>
    <xf numFmtId="3" fontId="23" fillId="0" borderId="45" xfId="0" applyNumberFormat="1" applyFont="1" applyBorder="1" applyAlignment="1"/>
    <xf numFmtId="3" fontId="23" fillId="3" borderId="61" xfId="0" applyNumberFormat="1" applyFont="1" applyFill="1" applyBorder="1" applyAlignment="1" applyProtection="1">
      <alignment horizontal="center" vertical="center" wrapText="1"/>
    </xf>
    <xf numFmtId="3" fontId="23" fillId="3" borderId="66" xfId="0" applyNumberFormat="1" applyFont="1" applyFill="1" applyBorder="1" applyAlignment="1" applyProtection="1">
      <alignment horizontal="center" vertical="center" wrapText="1"/>
    </xf>
    <xf numFmtId="3" fontId="5" fillId="3" borderId="9" xfId="0" applyNumberFormat="1" applyFont="1" applyFill="1" applyBorder="1" applyAlignment="1">
      <alignment horizontal="center" vertical="center" wrapText="1"/>
    </xf>
    <xf numFmtId="3" fontId="5" fillId="3" borderId="10" xfId="0" applyNumberFormat="1" applyFont="1" applyFill="1" applyBorder="1" applyAlignment="1">
      <alignment horizontal="center" vertical="center" wrapText="1"/>
    </xf>
    <xf numFmtId="3" fontId="23" fillId="0" borderId="61" xfId="0" applyNumberFormat="1" applyFont="1" applyFill="1" applyBorder="1" applyAlignment="1" applyProtection="1">
      <alignment horizontal="center" vertical="center" wrapText="1"/>
    </xf>
    <xf numFmtId="3" fontId="23" fillId="0" borderId="66" xfId="0" applyNumberFormat="1" applyFont="1" applyFill="1" applyBorder="1" applyAlignment="1" applyProtection="1">
      <alignment horizontal="center" vertical="center" wrapText="1"/>
    </xf>
    <xf numFmtId="3" fontId="5" fillId="0" borderId="10" xfId="0" applyNumberFormat="1" applyFont="1" applyFill="1" applyBorder="1" applyAlignment="1">
      <alignment horizontal="center" vertical="center" wrapText="1"/>
    </xf>
    <xf numFmtId="3" fontId="23" fillId="4" borderId="61" xfId="0" applyNumberFormat="1" applyFont="1" applyFill="1" applyBorder="1" applyAlignment="1" applyProtection="1">
      <alignment horizontal="center" vertical="center" wrapText="1"/>
    </xf>
    <xf numFmtId="3" fontId="23" fillId="4" borderId="66" xfId="0" applyNumberFormat="1" applyFont="1" applyFill="1" applyBorder="1" applyAlignment="1" applyProtection="1">
      <alignment horizontal="center" vertical="center" wrapText="1"/>
    </xf>
    <xf numFmtId="3" fontId="5" fillId="4" borderId="9" xfId="0" applyNumberFormat="1" applyFont="1" applyFill="1" applyBorder="1" applyAlignment="1">
      <alignment horizontal="center" vertical="center" wrapText="1"/>
    </xf>
    <xf numFmtId="3" fontId="5" fillId="4" borderId="10" xfId="0" applyNumberFormat="1" applyFont="1" applyFill="1" applyBorder="1" applyAlignment="1">
      <alignment horizontal="center" vertical="center" wrapText="1"/>
    </xf>
    <xf numFmtId="0" fontId="5" fillId="0" borderId="0" xfId="0" applyFont="1" applyAlignment="1">
      <alignment horizontal="center" vertical="center"/>
    </xf>
    <xf numFmtId="0" fontId="47" fillId="0" borderId="16" xfId="0" applyFont="1" applyBorder="1" applyAlignment="1">
      <alignment horizontal="center"/>
    </xf>
    <xf numFmtId="0" fontId="5" fillId="0" borderId="53" xfId="0" applyFont="1" applyBorder="1"/>
    <xf numFmtId="0" fontId="5" fillId="0" borderId="38" xfId="0" applyFont="1" applyBorder="1"/>
    <xf numFmtId="0" fontId="30" fillId="0" borderId="0" xfId="0" applyNumberFormat="1" applyFont="1" applyBorder="1" applyAlignment="1" applyProtection="1">
      <alignment vertical="top" wrapText="1"/>
    </xf>
    <xf numFmtId="3" fontId="34" fillId="0" borderId="69" xfId="1" applyNumberFormat="1" applyFont="1" applyBorder="1" applyAlignment="1" applyProtection="1">
      <alignment horizontal="center" vertical="center" wrapText="1"/>
    </xf>
    <xf numFmtId="0" fontId="26" fillId="0" borderId="0" xfId="0" applyNumberFormat="1" applyFont="1" applyBorder="1" applyAlignment="1" applyProtection="1">
      <alignment vertical="top" wrapText="1"/>
    </xf>
    <xf numFmtId="4" fontId="51" fillId="0" borderId="0" xfId="1" applyNumberFormat="1" applyFont="1" applyBorder="1" applyAlignment="1" applyProtection="1">
      <alignment horizontal="center" vertical="center" wrapText="1"/>
    </xf>
    <xf numFmtId="0" fontId="52" fillId="0" borderId="0" xfId="0" applyFont="1"/>
    <xf numFmtId="0" fontId="42" fillId="0" borderId="0" xfId="0" applyNumberFormat="1" applyFont="1" applyBorder="1" applyAlignment="1" applyProtection="1">
      <alignment horizontal="left" vertical="top" wrapText="1"/>
    </xf>
    <xf numFmtId="0" fontId="36" fillId="0" borderId="0" xfId="0" applyFont="1" applyBorder="1"/>
    <xf numFmtId="0" fontId="36" fillId="0" borderId="0" xfId="0" applyFont="1" applyBorder="1" applyAlignment="1">
      <alignment horizontal="center"/>
    </xf>
    <xf numFmtId="0" fontId="36" fillId="0" borderId="0" xfId="0" applyNumberFormat="1" applyFont="1" applyBorder="1" applyAlignment="1">
      <alignment horizontal="center"/>
    </xf>
    <xf numFmtId="0" fontId="36" fillId="0" borderId="66" xfId="0" applyFont="1" applyBorder="1"/>
    <xf numFmtId="9" fontId="55" fillId="0" borderId="0" xfId="2" applyFont="1" applyBorder="1" applyAlignment="1">
      <alignment horizontal="center"/>
    </xf>
    <xf numFmtId="0" fontId="56" fillId="0" borderId="29" xfId="0" applyFont="1" applyFill="1" applyBorder="1" applyAlignment="1">
      <alignment horizontal="left" vertical="center"/>
    </xf>
    <xf numFmtId="0" fontId="35" fillId="0" borderId="4" xfId="2" applyNumberFormat="1" applyFont="1" applyBorder="1" applyAlignment="1">
      <alignment horizontal="left"/>
    </xf>
    <xf numFmtId="9" fontId="35" fillId="0" borderId="12" xfId="2" applyFont="1" applyBorder="1" applyAlignment="1">
      <alignment horizontal="center"/>
    </xf>
    <xf numFmtId="0" fontId="35" fillId="0" borderId="12" xfId="2" applyNumberFormat="1" applyFont="1" applyBorder="1" applyAlignment="1">
      <alignment horizontal="center"/>
    </xf>
    <xf numFmtId="9" fontId="35" fillId="0" borderId="12" xfId="2" applyFont="1" applyBorder="1" applyAlignment="1">
      <alignment horizontal="left"/>
    </xf>
    <xf numFmtId="9" fontId="55" fillId="0" borderId="51" xfId="2" applyFont="1" applyBorder="1" applyAlignment="1">
      <alignment horizontal="center"/>
    </xf>
    <xf numFmtId="9" fontId="55" fillId="0" borderId="7" xfId="2" applyFont="1" applyBorder="1" applyAlignment="1">
      <alignment horizontal="center"/>
    </xf>
    <xf numFmtId="9" fontId="56" fillId="0" borderId="7" xfId="2" applyFont="1" applyBorder="1"/>
    <xf numFmtId="0" fontId="36" fillId="0" borderId="6" xfId="0" applyFont="1" applyBorder="1"/>
    <xf numFmtId="9" fontId="35" fillId="0" borderId="13" xfId="2" applyFont="1" applyBorder="1" applyAlignment="1">
      <alignment horizontal="left"/>
    </xf>
    <xf numFmtId="9" fontId="35" fillId="0" borderId="15" xfId="2" applyFont="1" applyBorder="1" applyAlignment="1">
      <alignment horizontal="center"/>
    </xf>
    <xf numFmtId="0" fontId="35" fillId="0" borderId="15" xfId="2" applyNumberFormat="1" applyFont="1" applyBorder="1" applyAlignment="1">
      <alignment horizontal="center"/>
    </xf>
    <xf numFmtId="9" fontId="35" fillId="0" borderId="15" xfId="2" applyFont="1" applyBorder="1" applyAlignment="1">
      <alignment horizontal="left"/>
    </xf>
    <xf numFmtId="9" fontId="55" fillId="0" borderId="30" xfId="2" applyFont="1" applyBorder="1" applyAlignment="1">
      <alignment horizontal="center"/>
    </xf>
    <xf numFmtId="9" fontId="55" fillId="0" borderId="16" xfId="2" applyFont="1" applyBorder="1" applyAlignment="1">
      <alignment horizontal="center"/>
    </xf>
    <xf numFmtId="9" fontId="56" fillId="0" borderId="16" xfId="2" applyFont="1" applyBorder="1"/>
    <xf numFmtId="0" fontId="36" fillId="0" borderId="17" xfId="0" applyFont="1" applyBorder="1"/>
    <xf numFmtId="9" fontId="55" fillId="0" borderId="0" xfId="2" applyFont="1" applyBorder="1"/>
    <xf numFmtId="9" fontId="55" fillId="0" borderId="56" xfId="2" applyFont="1" applyBorder="1"/>
    <xf numFmtId="9" fontId="55" fillId="0" borderId="8" xfId="2" applyFont="1" applyBorder="1"/>
    <xf numFmtId="9" fontId="55" fillId="0" borderId="58" xfId="2" applyFont="1" applyBorder="1" applyAlignment="1">
      <alignment horizontal="center"/>
    </xf>
    <xf numFmtId="0" fontId="55" fillId="0" borderId="58" xfId="2" applyNumberFormat="1" applyFont="1" applyBorder="1" applyAlignment="1">
      <alignment horizontal="center"/>
    </xf>
    <xf numFmtId="9" fontId="55" fillId="0" borderId="58" xfId="2" applyFont="1" applyBorder="1"/>
    <xf numFmtId="9" fontId="55" fillId="0" borderId="57" xfId="2" applyFont="1" applyBorder="1" applyAlignment="1">
      <alignment horizontal="center"/>
    </xf>
    <xf numFmtId="9" fontId="55" fillId="0" borderId="11" xfId="2" applyFont="1" applyBorder="1" applyAlignment="1">
      <alignment horizontal="center"/>
    </xf>
    <xf numFmtId="9" fontId="56" fillId="0" borderId="11" xfId="2" applyFont="1" applyBorder="1"/>
    <xf numFmtId="0" fontId="36" fillId="0" borderId="10" xfId="0" applyFont="1" applyBorder="1"/>
    <xf numFmtId="9" fontId="55" fillId="0" borderId="55" xfId="2" applyFont="1" applyBorder="1" applyAlignment="1">
      <alignment horizontal="center" vertical="center"/>
    </xf>
    <xf numFmtId="9" fontId="55" fillId="0" borderId="1" xfId="2" applyFont="1" applyBorder="1" applyAlignment="1">
      <alignment horizontal="center" vertical="center" wrapText="1"/>
    </xf>
    <xf numFmtId="9" fontId="56" fillId="0" borderId="1" xfId="2" applyFont="1" applyBorder="1" applyAlignment="1">
      <alignment horizontal="center" vertical="center"/>
    </xf>
    <xf numFmtId="9" fontId="56" fillId="0" borderId="25" xfId="2" applyFont="1" applyBorder="1" applyAlignment="1">
      <alignment horizontal="center" vertical="center"/>
    </xf>
    <xf numFmtId="9" fontId="56" fillId="0" borderId="47" xfId="2" applyFont="1" applyBorder="1" applyAlignment="1">
      <alignment horizontal="center" vertical="center"/>
    </xf>
    <xf numFmtId="9" fontId="35" fillId="0" borderId="33" xfId="2" applyFont="1" applyBorder="1" applyAlignment="1">
      <alignment vertical="center"/>
    </xf>
    <xf numFmtId="9" fontId="35" fillId="0" borderId="32" xfId="2" applyFont="1" applyBorder="1" applyAlignment="1">
      <alignment vertical="center"/>
    </xf>
    <xf numFmtId="9" fontId="35" fillId="0" borderId="34" xfId="2" applyFont="1" applyBorder="1" applyAlignment="1">
      <alignment horizontal="center" vertical="center"/>
    </xf>
    <xf numFmtId="0" fontId="35" fillId="0" borderId="34" xfId="2" applyNumberFormat="1" applyFont="1" applyBorder="1" applyAlignment="1">
      <alignment horizontal="center" vertical="center"/>
    </xf>
    <xf numFmtId="9" fontId="35" fillId="0" borderId="34" xfId="2" applyFont="1" applyBorder="1" applyAlignment="1">
      <alignment vertical="center"/>
    </xf>
    <xf numFmtId="3" fontId="55" fillId="0" borderId="54" xfId="2" applyNumberFormat="1" applyFont="1" applyBorder="1" applyAlignment="1">
      <alignment horizontal="right" vertical="center"/>
    </xf>
    <xf numFmtId="3" fontId="55" fillId="0" borderId="33" xfId="2" applyNumberFormat="1" applyFont="1" applyBorder="1" applyAlignment="1">
      <alignment horizontal="right" vertical="center"/>
    </xf>
    <xf numFmtId="3" fontId="55" fillId="0" borderId="4" xfId="2" applyNumberFormat="1" applyFont="1" applyBorder="1" applyAlignment="1">
      <alignment horizontal="right" vertical="center"/>
    </xf>
    <xf numFmtId="3" fontId="56" fillId="0" borderId="54" xfId="2" applyNumberFormat="1" applyFont="1" applyBorder="1" applyAlignment="1">
      <alignment horizontal="right" vertical="center"/>
    </xf>
    <xf numFmtId="3" fontId="56" fillId="0" borderId="4" xfId="2" applyNumberFormat="1" applyFont="1" applyBorder="1" applyAlignment="1">
      <alignment horizontal="right" vertical="center"/>
    </xf>
    <xf numFmtId="9" fontId="35" fillId="0" borderId="29" xfId="2" applyFont="1" applyBorder="1" applyAlignment="1">
      <alignment vertical="center"/>
    </xf>
    <xf numFmtId="9" fontId="35" fillId="0" borderId="13" xfId="2" applyFont="1" applyBorder="1" applyAlignment="1">
      <alignment vertical="center"/>
    </xf>
    <xf numFmtId="9" fontId="36" fillId="0" borderId="15" xfId="2" applyFont="1" applyBorder="1" applyAlignment="1">
      <alignment horizontal="center" vertical="center"/>
    </xf>
    <xf numFmtId="0" fontId="35" fillId="0" borderId="15" xfId="2" applyNumberFormat="1" applyFont="1" applyBorder="1" applyAlignment="1">
      <alignment horizontal="center" vertical="center"/>
    </xf>
    <xf numFmtId="9" fontId="35" fillId="0" borderId="15" xfId="2" applyFont="1" applyBorder="1" applyAlignment="1">
      <alignment vertical="center"/>
    </xf>
    <xf numFmtId="9" fontId="35" fillId="0" borderId="15" xfId="2" applyFont="1" applyBorder="1" applyAlignment="1">
      <alignment horizontal="center" vertical="center"/>
    </xf>
    <xf numFmtId="3" fontId="55" fillId="0" borderId="36" xfId="2" applyNumberFormat="1" applyFont="1" applyBorder="1" applyAlignment="1">
      <alignment horizontal="right" vertical="center"/>
    </xf>
    <xf numFmtId="3" fontId="55" fillId="0" borderId="29" xfId="2" applyNumberFormat="1" applyFont="1" applyBorder="1" applyAlignment="1">
      <alignment horizontal="right" vertical="center"/>
    </xf>
    <xf numFmtId="3" fontId="55" fillId="0" borderId="13" xfId="2" applyNumberFormat="1" applyFont="1" applyBorder="1" applyAlignment="1">
      <alignment horizontal="right" vertical="center"/>
    </xf>
    <xf numFmtId="3" fontId="56" fillId="0" borderId="36" xfId="2" applyNumberFormat="1" applyFont="1" applyBorder="1" applyAlignment="1">
      <alignment horizontal="right" vertical="center"/>
    </xf>
    <xf numFmtId="3" fontId="56" fillId="0" borderId="13" xfId="2" applyNumberFormat="1" applyFont="1" applyBorder="1" applyAlignment="1">
      <alignment horizontal="right" vertical="center"/>
    </xf>
    <xf numFmtId="3" fontId="35" fillId="0" borderId="36" xfId="2" applyNumberFormat="1" applyFont="1" applyBorder="1" applyAlignment="1">
      <alignment horizontal="right" vertical="center"/>
    </xf>
    <xf numFmtId="3" fontId="35" fillId="0" borderId="29" xfId="2" applyNumberFormat="1" applyFont="1" applyBorder="1" applyAlignment="1">
      <alignment horizontal="right" vertical="center"/>
    </xf>
    <xf numFmtId="3" fontId="35" fillId="0" borderId="13" xfId="2" applyNumberFormat="1" applyFont="1" applyBorder="1" applyAlignment="1">
      <alignment horizontal="right" vertical="center"/>
    </xf>
    <xf numFmtId="3" fontId="36" fillId="0" borderId="36" xfId="2" applyNumberFormat="1" applyFont="1" applyBorder="1" applyAlignment="1">
      <alignment horizontal="right" vertical="center"/>
    </xf>
    <xf numFmtId="3" fontId="36" fillId="0" borderId="13" xfId="0" applyNumberFormat="1" applyFont="1" applyBorder="1"/>
    <xf numFmtId="0" fontId="35" fillId="0" borderId="15" xfId="2" quotePrefix="1" applyNumberFormat="1" applyFont="1" applyBorder="1" applyAlignment="1">
      <alignment horizontal="center" vertical="center"/>
    </xf>
    <xf numFmtId="9" fontId="36" fillId="0" borderId="29" xfId="2" applyFont="1" applyBorder="1" applyAlignment="1">
      <alignment vertical="center"/>
    </xf>
    <xf numFmtId="9" fontId="36" fillId="0" borderId="13" xfId="2" applyFont="1" applyBorder="1" applyAlignment="1">
      <alignment vertical="center"/>
    </xf>
    <xf numFmtId="0" fontId="36" fillId="0" borderId="15" xfId="2" quotePrefix="1" applyNumberFormat="1" applyFont="1" applyBorder="1" applyAlignment="1">
      <alignment horizontal="center" vertical="center"/>
    </xf>
    <xf numFmtId="9" fontId="36" fillId="0" borderId="15" xfId="2" applyFont="1" applyBorder="1" applyAlignment="1">
      <alignment vertical="center"/>
    </xf>
    <xf numFmtId="3" fontId="36" fillId="0" borderId="29" xfId="2" applyNumberFormat="1" applyFont="1" applyBorder="1" applyAlignment="1">
      <alignment horizontal="right" vertical="center"/>
    </xf>
    <xf numFmtId="3" fontId="36" fillId="0" borderId="13" xfId="2" applyNumberFormat="1" applyFont="1" applyBorder="1" applyAlignment="1">
      <alignment horizontal="right" vertical="center"/>
    </xf>
    <xf numFmtId="3" fontId="56" fillId="0" borderId="13" xfId="0" applyNumberFormat="1" applyFont="1" applyBorder="1"/>
    <xf numFmtId="49" fontId="35" fillId="0" borderId="15" xfId="2" applyNumberFormat="1" applyFont="1" applyBorder="1" applyAlignment="1">
      <alignment vertical="center" wrapText="1"/>
    </xf>
    <xf numFmtId="3" fontId="35" fillId="6" borderId="29" xfId="2" applyNumberFormat="1" applyFont="1" applyFill="1" applyBorder="1" applyAlignment="1">
      <alignment horizontal="right" vertical="center"/>
    </xf>
    <xf numFmtId="3" fontId="35" fillId="6" borderId="13" xfId="2" applyNumberFormat="1" applyFont="1" applyFill="1" applyBorder="1" applyAlignment="1">
      <alignment horizontal="right" vertical="center"/>
    </xf>
    <xf numFmtId="3" fontId="36" fillId="6" borderId="36" xfId="2" applyNumberFormat="1" applyFont="1" applyFill="1" applyBorder="1" applyAlignment="1">
      <alignment horizontal="right" vertical="center"/>
    </xf>
    <xf numFmtId="3" fontId="36" fillId="6" borderId="13" xfId="0" applyNumberFormat="1" applyFont="1" applyFill="1" applyBorder="1"/>
    <xf numFmtId="9" fontId="36" fillId="0" borderId="15" xfId="2" quotePrefix="1" applyFont="1" applyBorder="1" applyAlignment="1">
      <alignment horizontal="center" vertical="center"/>
    </xf>
    <xf numFmtId="3" fontId="56" fillId="0" borderId="29" xfId="2" applyNumberFormat="1" applyFont="1" applyBorder="1" applyAlignment="1">
      <alignment horizontal="right" vertical="center"/>
    </xf>
    <xf numFmtId="9" fontId="35" fillId="0" borderId="39" xfId="2" applyFont="1" applyBorder="1" applyAlignment="1">
      <alignment vertical="center"/>
    </xf>
    <xf numFmtId="9" fontId="35" fillId="0" borderId="20" xfId="2" applyFont="1" applyBorder="1" applyAlignment="1">
      <alignment vertical="center"/>
    </xf>
    <xf numFmtId="9" fontId="35" fillId="0" borderId="22" xfId="2" applyFont="1" applyBorder="1" applyAlignment="1">
      <alignment horizontal="center" vertical="center"/>
    </xf>
    <xf numFmtId="0" fontId="35" fillId="0" borderId="22" xfId="2" applyNumberFormat="1" applyFont="1" applyBorder="1" applyAlignment="1">
      <alignment horizontal="center" vertical="center"/>
    </xf>
    <xf numFmtId="9" fontId="35" fillId="0" borderId="22" xfId="2" applyFont="1" applyBorder="1" applyAlignment="1">
      <alignment vertical="center"/>
    </xf>
    <xf numFmtId="3" fontId="55" fillId="0" borderId="76" xfId="2" applyNumberFormat="1" applyFont="1" applyBorder="1" applyAlignment="1">
      <alignment horizontal="right" vertical="center"/>
    </xf>
    <xf numFmtId="3" fontId="55" fillId="0" borderId="39" xfId="2" applyNumberFormat="1" applyFont="1" applyBorder="1" applyAlignment="1">
      <alignment horizontal="right" vertical="center"/>
    </xf>
    <xf numFmtId="3" fontId="55" fillId="0" borderId="8" xfId="2" applyNumberFormat="1" applyFont="1" applyBorder="1" applyAlignment="1">
      <alignment horizontal="right" vertical="center"/>
    </xf>
    <xf numFmtId="0" fontId="55" fillId="0" borderId="28" xfId="2" applyNumberFormat="1" applyFont="1" applyBorder="1" applyAlignment="1">
      <alignment horizontal="center" vertical="center"/>
    </xf>
    <xf numFmtId="3" fontId="55" fillId="0" borderId="28" xfId="2" applyNumberFormat="1" applyFont="1" applyBorder="1" applyAlignment="1">
      <alignment horizontal="right" vertical="center"/>
    </xf>
    <xf numFmtId="3" fontId="55" fillId="0" borderId="27" xfId="2" applyNumberFormat="1" applyFont="1" applyBorder="1" applyAlignment="1">
      <alignment horizontal="right" vertical="center"/>
    </xf>
    <xf numFmtId="9" fontId="55" fillId="0" borderId="0" xfId="2" applyFont="1" applyBorder="1" applyAlignment="1">
      <alignment horizontal="center" vertical="center"/>
    </xf>
    <xf numFmtId="0" fontId="55" fillId="0" borderId="0" xfId="2" applyNumberFormat="1" applyFont="1" applyBorder="1" applyAlignment="1">
      <alignment horizontal="center" vertical="center"/>
    </xf>
    <xf numFmtId="3" fontId="55" fillId="0" borderId="0" xfId="2" applyNumberFormat="1" applyFont="1" applyBorder="1" applyAlignment="1">
      <alignment horizontal="right" vertical="center"/>
    </xf>
    <xf numFmtId="3" fontId="56" fillId="0" borderId="0" xfId="2" applyNumberFormat="1" applyFont="1" applyBorder="1" applyAlignment="1">
      <alignment horizontal="right" vertical="center"/>
    </xf>
    <xf numFmtId="3" fontId="56" fillId="0" borderId="0" xfId="0" applyNumberFormat="1" applyFont="1" applyBorder="1"/>
    <xf numFmtId="0" fontId="59" fillId="0" borderId="0" xfId="0" applyFont="1" applyBorder="1"/>
    <xf numFmtId="0" fontId="59" fillId="0" borderId="0" xfId="0" applyFont="1" applyBorder="1" applyAlignment="1">
      <alignment horizontal="center"/>
    </xf>
    <xf numFmtId="0" fontId="59" fillId="0" borderId="0" xfId="0" applyNumberFormat="1" applyFont="1" applyBorder="1" applyAlignment="1">
      <alignment horizontal="center"/>
    </xf>
    <xf numFmtId="3" fontId="5" fillId="6" borderId="4" xfId="0" applyNumberFormat="1" applyFont="1" applyFill="1" applyBorder="1" applyAlignment="1"/>
    <xf numFmtId="0" fontId="5" fillId="6" borderId="4" xfId="0" applyFont="1" applyFill="1" applyBorder="1" applyAlignment="1"/>
    <xf numFmtId="3" fontId="5" fillId="6" borderId="13" xfId="0" applyNumberFormat="1" applyFont="1" applyFill="1" applyBorder="1" applyAlignment="1"/>
    <xf numFmtId="0" fontId="5" fillId="6" borderId="13" xfId="0" applyFont="1" applyFill="1" applyBorder="1" applyAlignment="1"/>
    <xf numFmtId="0" fontId="5" fillId="6" borderId="4" xfId="0" applyFont="1" applyFill="1" applyBorder="1" applyAlignment="1">
      <alignment horizontal="center" vertical="center" wrapText="1"/>
    </xf>
    <xf numFmtId="0" fontId="5" fillId="6" borderId="0" xfId="0" applyFont="1" applyFill="1" applyAlignment="1">
      <alignment horizontal="left" vertical="center" wrapText="1" shrinkToFit="1"/>
    </xf>
    <xf numFmtId="9" fontId="5" fillId="6" borderId="4" xfId="0" applyNumberFormat="1" applyFont="1" applyFill="1" applyBorder="1" applyAlignment="1">
      <alignment horizontal="center" vertical="center" wrapText="1"/>
    </xf>
    <xf numFmtId="9" fontId="5" fillId="6" borderId="12" xfId="0" applyNumberFormat="1" applyFont="1" applyFill="1" applyBorder="1" applyAlignment="1">
      <alignment horizontal="center" vertical="center" wrapText="1"/>
    </xf>
    <xf numFmtId="0" fontId="5" fillId="6" borderId="13" xfId="0" applyFont="1" applyFill="1" applyBorder="1" applyAlignment="1">
      <alignment horizontal="center" vertical="center" wrapText="1"/>
    </xf>
    <xf numFmtId="9" fontId="5" fillId="6" borderId="13" xfId="0" applyNumberFormat="1" applyFont="1" applyFill="1" applyBorder="1" applyAlignment="1">
      <alignment horizontal="center" vertical="center" wrapText="1"/>
    </xf>
    <xf numFmtId="9" fontId="5" fillId="6" borderId="15" xfId="0" applyNumberFormat="1" applyFont="1" applyFill="1" applyBorder="1" applyAlignment="1">
      <alignment horizontal="center" vertical="center" wrapText="1"/>
    </xf>
    <xf numFmtId="0" fontId="5" fillId="6" borderId="4" xfId="0" applyFont="1" applyFill="1" applyBorder="1" applyAlignment="1">
      <alignment vertical="center" wrapText="1"/>
    </xf>
    <xf numFmtId="0" fontId="45" fillId="6" borderId="4" xfId="0" applyFont="1" applyFill="1" applyBorder="1" applyAlignment="1">
      <alignment vertical="center" wrapText="1"/>
    </xf>
    <xf numFmtId="0" fontId="5" fillId="6" borderId="12" xfId="0" applyFont="1" applyFill="1" applyBorder="1" applyAlignment="1">
      <alignment vertical="center" wrapText="1"/>
    </xf>
    <xf numFmtId="14" fontId="5" fillId="6" borderId="13" xfId="0" applyNumberFormat="1" applyFont="1" applyFill="1" applyBorder="1" applyAlignment="1">
      <alignment vertical="center" wrapText="1"/>
    </xf>
    <xf numFmtId="0" fontId="45" fillId="6" borderId="13" xfId="0" applyFont="1" applyFill="1" applyBorder="1" applyAlignment="1">
      <alignment vertical="center" wrapText="1"/>
    </xf>
    <xf numFmtId="0" fontId="5" fillId="6" borderId="13" xfId="0" applyFont="1" applyFill="1" applyBorder="1" applyAlignment="1">
      <alignment vertical="center" wrapText="1"/>
    </xf>
    <xf numFmtId="0" fontId="5" fillId="6" borderId="15" xfId="0" applyFont="1" applyFill="1" applyBorder="1" applyAlignment="1">
      <alignment vertical="center" wrapText="1"/>
    </xf>
    <xf numFmtId="0" fontId="5" fillId="6" borderId="4" xfId="0" applyFont="1" applyFill="1" applyBorder="1" applyAlignment="1">
      <alignment horizontal="center"/>
    </xf>
    <xf numFmtId="0" fontId="5" fillId="6" borderId="4" xfId="0" applyFont="1" applyFill="1" applyBorder="1" applyAlignment="1">
      <alignment horizontal="left"/>
    </xf>
    <xf numFmtId="0" fontId="5" fillId="6" borderId="13" xfId="0" applyFont="1" applyFill="1" applyBorder="1" applyAlignment="1">
      <alignment horizontal="center"/>
    </xf>
    <xf numFmtId="0" fontId="5" fillId="6" borderId="13" xfId="0" applyFont="1" applyFill="1" applyBorder="1" applyAlignment="1">
      <alignment horizontal="left"/>
    </xf>
    <xf numFmtId="0" fontId="5" fillId="6" borderId="32" xfId="0" applyFont="1" applyFill="1" applyBorder="1" applyAlignment="1">
      <alignment horizontal="center"/>
    </xf>
    <xf numFmtId="0" fontId="5" fillId="6" borderId="20" xfId="0" applyFont="1" applyFill="1" applyBorder="1" applyAlignment="1">
      <alignment horizontal="center"/>
    </xf>
    <xf numFmtId="0" fontId="5" fillId="6" borderId="32" xfId="0" applyFont="1" applyFill="1" applyBorder="1" applyAlignment="1">
      <alignment horizontal="center" vertical="center"/>
    </xf>
    <xf numFmtId="0" fontId="5" fillId="6" borderId="13" xfId="0" applyFont="1" applyFill="1" applyBorder="1" applyAlignment="1">
      <alignment horizontal="center" vertical="center"/>
    </xf>
    <xf numFmtId="3" fontId="5" fillId="6" borderId="13" xfId="0" applyNumberFormat="1" applyFont="1" applyFill="1" applyBorder="1" applyAlignment="1">
      <alignment horizontal="center" vertical="center"/>
    </xf>
    <xf numFmtId="3" fontId="5" fillId="6" borderId="32" xfId="0" applyNumberFormat="1" applyFont="1" applyFill="1" applyBorder="1" applyAlignment="1">
      <alignment horizontal="center" vertical="center"/>
    </xf>
    <xf numFmtId="0" fontId="5" fillId="6" borderId="32" xfId="0" applyFont="1" applyFill="1" applyBorder="1" applyAlignment="1">
      <alignment horizontal="left"/>
    </xf>
    <xf numFmtId="3" fontId="5" fillId="6" borderId="32" xfId="0" applyNumberFormat="1" applyFont="1" applyFill="1" applyBorder="1" applyAlignment="1">
      <alignment horizontal="center"/>
    </xf>
    <xf numFmtId="0" fontId="5" fillId="6" borderId="32" xfId="0" applyFont="1" applyFill="1" applyBorder="1" applyAlignment="1"/>
    <xf numFmtId="3" fontId="5" fillId="6" borderId="13" xfId="0" applyNumberFormat="1" applyFont="1" applyFill="1" applyBorder="1" applyAlignment="1">
      <alignment horizontal="center"/>
    </xf>
    <xf numFmtId="3" fontId="5" fillId="6" borderId="15" xfId="0" applyNumberFormat="1" applyFont="1" applyFill="1" applyBorder="1" applyAlignment="1">
      <alignment horizontal="center"/>
    </xf>
    <xf numFmtId="0" fontId="5" fillId="6" borderId="23" xfId="0" applyFont="1" applyFill="1" applyBorder="1" applyAlignment="1">
      <alignment horizontal="center"/>
    </xf>
    <xf numFmtId="0" fontId="5" fillId="6" borderId="16" xfId="0" applyFont="1" applyFill="1" applyBorder="1" applyAlignment="1">
      <alignment horizontal="center"/>
    </xf>
    <xf numFmtId="0" fontId="5" fillId="6" borderId="75" xfId="0" applyFont="1" applyFill="1" applyBorder="1" applyAlignment="1">
      <alignment horizontal="center"/>
    </xf>
    <xf numFmtId="14" fontId="45" fillId="6" borderId="4" xfId="0" applyNumberFormat="1" applyFont="1" applyFill="1" applyBorder="1" applyAlignment="1">
      <alignment vertical="center" wrapText="1"/>
    </xf>
    <xf numFmtId="0" fontId="45" fillId="6" borderId="4" xfId="0" applyFont="1" applyFill="1" applyBorder="1" applyAlignment="1">
      <alignment horizontal="center" vertical="center" wrapText="1"/>
    </xf>
    <xf numFmtId="9" fontId="45" fillId="6" borderId="4" xfId="0" applyNumberFormat="1" applyFont="1" applyFill="1" applyBorder="1" applyAlignment="1">
      <alignment horizontal="center" vertical="center" wrapText="1"/>
    </xf>
    <xf numFmtId="9" fontId="45" fillId="6" borderId="12" xfId="0" applyNumberFormat="1" applyFont="1" applyFill="1" applyBorder="1" applyAlignment="1">
      <alignment horizontal="center" vertical="center" wrapText="1"/>
    </xf>
    <xf numFmtId="0" fontId="45" fillId="6" borderId="13" xfId="0" applyFont="1" applyFill="1" applyBorder="1" applyAlignment="1">
      <alignment horizontal="center" vertical="center" wrapText="1"/>
    </xf>
    <xf numFmtId="9" fontId="45" fillId="6" borderId="13" xfId="0" applyNumberFormat="1" applyFont="1" applyFill="1" applyBorder="1" applyAlignment="1">
      <alignment horizontal="center" vertical="center" wrapText="1"/>
    </xf>
    <xf numFmtId="9" fontId="45" fillId="6" borderId="15" xfId="0" applyNumberFormat="1" applyFont="1" applyFill="1" applyBorder="1" applyAlignment="1">
      <alignment horizontal="center" vertical="center" wrapText="1"/>
    </xf>
    <xf numFmtId="9" fontId="30" fillId="6" borderId="32" xfId="2" applyFont="1" applyFill="1" applyBorder="1" applyAlignment="1">
      <alignment vertical="center"/>
    </xf>
    <xf numFmtId="9" fontId="30" fillId="6" borderId="34" xfId="2" applyFont="1" applyFill="1" applyBorder="1" applyAlignment="1">
      <alignment horizontal="center" vertical="center" wrapText="1"/>
    </xf>
    <xf numFmtId="49" fontId="30" fillId="6" borderId="34" xfId="2" applyNumberFormat="1" applyFont="1" applyFill="1" applyBorder="1" applyAlignment="1">
      <alignment horizontal="center" vertical="center" wrapText="1"/>
    </xf>
    <xf numFmtId="3" fontId="30" fillId="6" borderId="5" xfId="2" applyNumberFormat="1" applyFont="1" applyFill="1" applyBorder="1" applyAlignment="1">
      <alignment horizontal="right" vertical="center"/>
    </xf>
    <xf numFmtId="3" fontId="30" fillId="6" borderId="7" xfId="2" applyNumberFormat="1" applyFont="1" applyFill="1" applyBorder="1" applyAlignment="1">
      <alignment horizontal="right" vertical="center"/>
    </xf>
    <xf numFmtId="3" fontId="30" fillId="6" borderId="51" xfId="2" applyNumberFormat="1" applyFont="1" applyFill="1" applyBorder="1" applyAlignment="1">
      <alignment horizontal="right" vertical="center"/>
    </xf>
    <xf numFmtId="3" fontId="5" fillId="6" borderId="34" xfId="2" applyNumberFormat="1" applyFont="1" applyFill="1" applyBorder="1" applyAlignment="1">
      <alignment horizontal="right" vertical="center"/>
    </xf>
    <xf numFmtId="9" fontId="30" fillId="6" borderId="13" xfId="2" applyFont="1" applyFill="1" applyBorder="1" applyAlignment="1">
      <alignment vertical="center"/>
    </xf>
    <xf numFmtId="9" fontId="30" fillId="6" borderId="15" xfId="2" applyFont="1" applyFill="1" applyBorder="1" applyAlignment="1">
      <alignment horizontal="center" vertical="center" wrapText="1"/>
    </xf>
    <xf numFmtId="49" fontId="30" fillId="6" borderId="15" xfId="2" applyNumberFormat="1" applyFont="1" applyFill="1" applyBorder="1" applyAlignment="1">
      <alignment horizontal="center" vertical="center" wrapText="1"/>
    </xf>
    <xf numFmtId="3" fontId="30" fillId="6" borderId="14" xfId="2" applyNumberFormat="1" applyFont="1" applyFill="1" applyBorder="1" applyAlignment="1">
      <alignment horizontal="right" vertical="center"/>
    </xf>
    <xf numFmtId="3" fontId="30" fillId="6" borderId="16" xfId="2" applyNumberFormat="1" applyFont="1" applyFill="1" applyBorder="1" applyAlignment="1">
      <alignment horizontal="right" vertical="center"/>
    </xf>
    <xf numFmtId="3" fontId="30" fillId="6" borderId="35" xfId="2" applyNumberFormat="1" applyFont="1" applyFill="1" applyBorder="1" applyAlignment="1">
      <alignment horizontal="right" vertical="center"/>
    </xf>
    <xf numFmtId="3" fontId="5" fillId="6" borderId="15" xfId="2" applyNumberFormat="1" applyFont="1" applyFill="1" applyBorder="1" applyAlignment="1">
      <alignment horizontal="right" vertical="center"/>
    </xf>
    <xf numFmtId="3" fontId="30" fillId="6" borderId="21" xfId="2" applyNumberFormat="1" applyFont="1" applyFill="1" applyBorder="1" applyAlignment="1">
      <alignment horizontal="right" vertical="center"/>
    </xf>
    <xf numFmtId="3" fontId="30" fillId="6" borderId="23" xfId="2" applyNumberFormat="1" applyFont="1" applyFill="1" applyBorder="1" applyAlignment="1">
      <alignment horizontal="right" vertical="center"/>
    </xf>
    <xf numFmtId="3" fontId="5" fillId="6" borderId="22" xfId="2" applyNumberFormat="1" applyFont="1" applyFill="1" applyBorder="1" applyAlignment="1">
      <alignment horizontal="right" vertical="center"/>
    </xf>
    <xf numFmtId="3" fontId="34" fillId="6" borderId="26" xfId="2" applyNumberFormat="1" applyFont="1" applyFill="1" applyBorder="1" applyAlignment="1">
      <alignment horizontal="right" vertical="center"/>
    </xf>
    <xf numFmtId="3" fontId="34" fillId="6" borderId="28" xfId="2" applyNumberFormat="1" applyFont="1" applyFill="1" applyBorder="1" applyAlignment="1">
      <alignment horizontal="right" vertical="center"/>
    </xf>
    <xf numFmtId="3" fontId="34" fillId="6" borderId="31" xfId="2" applyNumberFormat="1" applyFont="1" applyFill="1" applyBorder="1" applyAlignment="1">
      <alignment horizontal="right" vertical="center"/>
    </xf>
    <xf numFmtId="3" fontId="34" fillId="6" borderId="3" xfId="2" applyNumberFormat="1" applyFont="1" applyFill="1" applyBorder="1" applyAlignment="1">
      <alignment horizontal="right" vertical="center"/>
    </xf>
    <xf numFmtId="3" fontId="30" fillId="6" borderId="18" xfId="2" applyNumberFormat="1" applyFont="1" applyFill="1" applyBorder="1" applyAlignment="1">
      <alignment horizontal="right" vertical="center"/>
    </xf>
    <xf numFmtId="3" fontId="30" fillId="6" borderId="19" xfId="2" applyNumberFormat="1" applyFont="1" applyFill="1" applyBorder="1" applyAlignment="1">
      <alignment horizontal="right" vertical="center"/>
    </xf>
    <xf numFmtId="3" fontId="30" fillId="6" borderId="48" xfId="2" applyNumberFormat="1" applyFont="1" applyFill="1" applyBorder="1" applyAlignment="1">
      <alignment horizontal="right" vertical="center"/>
    </xf>
    <xf numFmtId="49" fontId="30" fillId="6" borderId="29" xfId="2" applyNumberFormat="1" applyFont="1" applyFill="1" applyBorder="1" applyAlignment="1">
      <alignment vertical="center" wrapText="1"/>
    </xf>
    <xf numFmtId="49" fontId="5" fillId="6" borderId="15" xfId="0" applyNumberFormat="1" applyFont="1" applyFill="1" applyBorder="1" applyAlignment="1">
      <alignment vertical="center" wrapText="1"/>
    </xf>
    <xf numFmtId="3" fontId="30" fillId="6" borderId="30" xfId="2" applyNumberFormat="1" applyFont="1" applyFill="1" applyBorder="1" applyAlignment="1">
      <alignment horizontal="right" vertical="center"/>
    </xf>
    <xf numFmtId="3" fontId="34" fillId="6" borderId="18" xfId="2" applyNumberFormat="1" applyFont="1" applyFill="1" applyBorder="1" applyAlignment="1">
      <alignment horizontal="right" vertical="center"/>
    </xf>
    <xf numFmtId="3" fontId="34" fillId="6" borderId="48" xfId="2" applyNumberFormat="1" applyFont="1" applyFill="1" applyBorder="1" applyAlignment="1">
      <alignment horizontal="right" vertical="center"/>
    </xf>
    <xf numFmtId="9" fontId="30" fillId="6" borderId="20" xfId="2" applyFont="1" applyFill="1" applyBorder="1" applyAlignment="1">
      <alignment vertical="center"/>
    </xf>
    <xf numFmtId="9" fontId="30" fillId="6" borderId="22" xfId="2" applyFont="1" applyFill="1" applyBorder="1" applyAlignment="1">
      <alignment horizontal="center" vertical="center" wrapText="1"/>
    </xf>
    <xf numFmtId="49" fontId="30" fillId="6" borderId="22" xfId="2" applyNumberFormat="1" applyFont="1" applyFill="1" applyBorder="1" applyAlignment="1">
      <alignment horizontal="center" vertical="center" wrapText="1"/>
    </xf>
    <xf numFmtId="4" fontId="5" fillId="0" borderId="0" xfId="0" applyNumberFormat="1" applyFont="1" applyFill="1"/>
    <xf numFmtId="9" fontId="30" fillId="6" borderId="29" xfId="2" applyFont="1" applyFill="1" applyBorder="1" applyAlignment="1">
      <alignment vertical="center" wrapText="1"/>
    </xf>
    <xf numFmtId="9" fontId="30" fillId="6" borderId="15" xfId="2" applyFont="1" applyFill="1" applyBorder="1" applyAlignment="1">
      <alignment vertical="center" wrapText="1"/>
    </xf>
    <xf numFmtId="9" fontId="5" fillId="6" borderId="13" xfId="2" applyFont="1" applyFill="1" applyBorder="1" applyAlignment="1">
      <alignment vertical="center"/>
    </xf>
    <xf numFmtId="9" fontId="5" fillId="6" borderId="15" xfId="2" applyFont="1" applyFill="1" applyBorder="1" applyAlignment="1">
      <alignment horizontal="center" vertical="center" wrapText="1"/>
    </xf>
    <xf numFmtId="49" fontId="5" fillId="6" borderId="15" xfId="2" applyNumberFormat="1" applyFont="1" applyFill="1" applyBorder="1" applyAlignment="1">
      <alignment horizontal="center" vertical="center" wrapText="1"/>
    </xf>
    <xf numFmtId="3" fontId="5" fillId="6" borderId="21" xfId="2" applyNumberFormat="1" applyFont="1" applyFill="1" applyBorder="1" applyAlignment="1">
      <alignment horizontal="right" vertical="center"/>
    </xf>
    <xf numFmtId="3" fontId="5" fillId="6" borderId="16" xfId="2" applyNumberFormat="1" applyFont="1" applyFill="1" applyBorder="1" applyAlignment="1">
      <alignment horizontal="right" vertical="center"/>
    </xf>
    <xf numFmtId="3" fontId="5" fillId="6" borderId="30" xfId="2" applyNumberFormat="1" applyFont="1" applyFill="1" applyBorder="1" applyAlignment="1">
      <alignment horizontal="right" vertical="center"/>
    </xf>
    <xf numFmtId="3" fontId="30" fillId="6" borderId="37" xfId="2" applyNumberFormat="1" applyFont="1" applyFill="1" applyBorder="1" applyAlignment="1">
      <alignment horizontal="right" vertical="center"/>
    </xf>
    <xf numFmtId="3" fontId="5" fillId="6" borderId="38" xfId="2" applyNumberFormat="1" applyFont="1" applyFill="1" applyBorder="1" applyAlignment="1">
      <alignment horizontal="right" vertical="center"/>
    </xf>
    <xf numFmtId="9" fontId="36" fillId="7" borderId="29" xfId="2" applyFont="1" applyFill="1" applyBorder="1" applyAlignment="1">
      <alignment vertical="center"/>
    </xf>
    <xf numFmtId="9" fontId="36" fillId="7" borderId="13" xfId="2" applyFont="1" applyFill="1" applyBorder="1" applyAlignment="1">
      <alignment vertical="center"/>
    </xf>
    <xf numFmtId="9" fontId="36" fillId="7" borderId="15" xfId="2" applyFont="1" applyFill="1" applyBorder="1" applyAlignment="1">
      <alignment horizontal="center" vertical="center"/>
    </xf>
    <xf numFmtId="0" fontId="36" fillId="7" borderId="15" xfId="2" quotePrefix="1" applyNumberFormat="1" applyFont="1" applyFill="1" applyBorder="1" applyAlignment="1">
      <alignment horizontal="center" vertical="center"/>
    </xf>
    <xf numFmtId="9" fontId="36" fillId="7" borderId="15" xfId="2" applyFont="1" applyFill="1" applyBorder="1" applyAlignment="1">
      <alignment vertical="center"/>
    </xf>
    <xf numFmtId="3" fontId="36" fillId="7" borderId="36" xfId="2" applyNumberFormat="1" applyFont="1" applyFill="1" applyBorder="1" applyAlignment="1">
      <alignment horizontal="right" vertical="center"/>
    </xf>
    <xf numFmtId="3" fontId="36" fillId="7" borderId="29" xfId="2" applyNumberFormat="1" applyFont="1" applyFill="1" applyBorder="1" applyAlignment="1">
      <alignment horizontal="right" vertical="center"/>
    </xf>
    <xf numFmtId="3" fontId="36" fillId="7" borderId="13" xfId="2" applyNumberFormat="1" applyFont="1" applyFill="1" applyBorder="1" applyAlignment="1">
      <alignment horizontal="right" vertical="center"/>
    </xf>
    <xf numFmtId="3" fontId="36" fillId="7" borderId="13" xfId="0" applyNumberFormat="1" applyFont="1" applyFill="1" applyBorder="1"/>
    <xf numFmtId="0" fontId="34" fillId="0" borderId="0" xfId="0" applyNumberFormat="1" applyFont="1" applyBorder="1" applyAlignment="1" applyProtection="1">
      <alignment vertical="top" wrapText="1"/>
    </xf>
    <xf numFmtId="0" fontId="0" fillId="0" borderId="0" xfId="0" applyBorder="1" applyAlignment="1">
      <alignment vertical="top" wrapText="1"/>
    </xf>
    <xf numFmtId="3" fontId="23" fillId="8" borderId="5" xfId="1" applyNumberFormat="1" applyFont="1" applyFill="1" applyBorder="1" applyAlignment="1" applyProtection="1">
      <alignment horizontal="center" vertical="center"/>
    </xf>
    <xf numFmtId="3" fontId="23" fillId="8" borderId="12" xfId="1" applyNumberFormat="1" applyFont="1" applyFill="1" applyBorder="1" applyAlignment="1" applyProtection="1">
      <alignment horizontal="center" vertical="center"/>
    </xf>
    <xf numFmtId="3" fontId="23" fillId="8" borderId="14" xfId="1" applyNumberFormat="1" applyFont="1" applyFill="1" applyBorder="1" applyAlignment="1" applyProtection="1">
      <alignment horizontal="center" vertical="center"/>
    </xf>
    <xf numFmtId="3" fontId="23" fillId="8" borderId="15" xfId="1" applyNumberFormat="1" applyFont="1" applyFill="1" applyBorder="1" applyAlignment="1" applyProtection="1">
      <alignment horizontal="center" vertical="center"/>
    </xf>
    <xf numFmtId="49" fontId="27" fillId="8" borderId="62" xfId="1" applyNumberFormat="1" applyFont="1" applyFill="1" applyBorder="1" applyAlignment="1" applyProtection="1">
      <alignment horizontal="center" vertical="center"/>
    </xf>
    <xf numFmtId="49" fontId="27" fillId="8" borderId="47" xfId="1" applyNumberFormat="1" applyFont="1" applyFill="1" applyBorder="1" applyAlignment="1" applyProtection="1">
      <alignment horizontal="center" vertical="center"/>
    </xf>
    <xf numFmtId="9" fontId="35" fillId="0" borderId="29" xfId="2" applyFont="1" applyFill="1" applyBorder="1" applyAlignment="1">
      <alignment vertical="center"/>
    </xf>
    <xf numFmtId="9" fontId="35" fillId="0" borderId="13" xfId="2" applyFont="1" applyFill="1" applyBorder="1" applyAlignment="1">
      <alignment vertical="center"/>
    </xf>
    <xf numFmtId="9" fontId="36" fillId="0" borderId="15" xfId="2" applyFont="1" applyFill="1" applyBorder="1" applyAlignment="1">
      <alignment horizontal="center" vertical="center"/>
    </xf>
    <xf numFmtId="0" fontId="35" fillId="0" borderId="15" xfId="2" quotePrefix="1" applyNumberFormat="1" applyFont="1" applyFill="1" applyBorder="1" applyAlignment="1">
      <alignment horizontal="center" vertical="center"/>
    </xf>
    <xf numFmtId="9" fontId="35" fillId="0" borderId="15" xfId="2" applyFont="1" applyFill="1" applyBorder="1" applyAlignment="1">
      <alignment vertical="center"/>
    </xf>
    <xf numFmtId="9" fontId="35" fillId="0" borderId="15" xfId="2" applyFont="1" applyFill="1" applyBorder="1" applyAlignment="1">
      <alignment horizontal="center" vertical="center"/>
    </xf>
    <xf numFmtId="3" fontId="35" fillId="0" borderId="36" xfId="2" applyNumberFormat="1" applyFont="1" applyFill="1" applyBorder="1" applyAlignment="1">
      <alignment horizontal="right" vertical="center"/>
    </xf>
    <xf numFmtId="3" fontId="35" fillId="0" borderId="29" xfId="2" applyNumberFormat="1" applyFont="1" applyFill="1" applyBorder="1" applyAlignment="1">
      <alignment horizontal="right" vertical="center"/>
    </xf>
    <xf numFmtId="3" fontId="35" fillId="0" borderId="13" xfId="2" applyNumberFormat="1" applyFont="1" applyFill="1" applyBorder="1" applyAlignment="1">
      <alignment horizontal="right" vertical="center"/>
    </xf>
    <xf numFmtId="3" fontId="36" fillId="0" borderId="36" xfId="2" applyNumberFormat="1" applyFont="1" applyFill="1" applyBorder="1" applyAlignment="1">
      <alignment horizontal="right" vertical="center"/>
    </xf>
    <xf numFmtId="3" fontId="36" fillId="0" borderId="13" xfId="0" applyNumberFormat="1" applyFont="1" applyFill="1" applyBorder="1"/>
    <xf numFmtId="0" fontId="5" fillId="0" borderId="0" xfId="0" applyFont="1" applyFill="1" applyAlignment="1">
      <alignment vertical="top" wrapText="1"/>
    </xf>
    <xf numFmtId="3" fontId="5" fillId="0" borderId="4" xfId="0" applyNumberFormat="1" applyFont="1" applyFill="1" applyBorder="1" applyAlignment="1"/>
    <xf numFmtId="3" fontId="5" fillId="0" borderId="8" xfId="0" applyNumberFormat="1" applyFont="1" applyFill="1" applyBorder="1" applyAlignment="1"/>
    <xf numFmtId="4" fontId="23" fillId="0" borderId="0" xfId="0" applyNumberFormat="1" applyFont="1" applyFill="1" applyAlignment="1">
      <alignment vertical="top" wrapText="1"/>
    </xf>
    <xf numFmtId="49" fontId="25" fillId="0" borderId="0" xfId="0" applyNumberFormat="1" applyFont="1" applyFill="1" applyAlignment="1">
      <alignment horizontal="right"/>
    </xf>
    <xf numFmtId="9" fontId="30" fillId="0" borderId="32" xfId="2" applyFont="1" applyFill="1" applyBorder="1" applyAlignment="1">
      <alignment vertical="center"/>
    </xf>
    <xf numFmtId="9" fontId="30" fillId="0" borderId="34" xfId="2" applyFont="1" applyFill="1" applyBorder="1" applyAlignment="1">
      <alignment horizontal="center" vertical="center" wrapText="1"/>
    </xf>
    <xf numFmtId="49" fontId="30" fillId="0" borderId="34" xfId="2" applyNumberFormat="1" applyFont="1" applyFill="1" applyBorder="1" applyAlignment="1">
      <alignment horizontal="center" vertical="center" wrapText="1"/>
    </xf>
    <xf numFmtId="3" fontId="30" fillId="0" borderId="5" xfId="2" applyNumberFormat="1" applyFont="1" applyFill="1" applyBorder="1" applyAlignment="1">
      <alignment horizontal="right" vertical="center"/>
    </xf>
    <xf numFmtId="3" fontId="30" fillId="0" borderId="7" xfId="2" applyNumberFormat="1" applyFont="1" applyFill="1" applyBorder="1" applyAlignment="1">
      <alignment horizontal="right" vertical="center"/>
    </xf>
    <xf numFmtId="3" fontId="30" fillId="0" borderId="51" xfId="2" applyNumberFormat="1" applyFont="1" applyFill="1" applyBorder="1" applyAlignment="1">
      <alignment horizontal="right" vertical="center"/>
    </xf>
    <xf numFmtId="0" fontId="53" fillId="0" borderId="0" xfId="0" applyNumberFormat="1" applyFont="1" applyBorder="1" applyAlignment="1" applyProtection="1">
      <alignment vertical="top" wrapText="1"/>
    </xf>
    <xf numFmtId="0" fontId="42" fillId="0" borderId="0"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4" fontId="51" fillId="0" borderId="0" xfId="0" applyNumberFormat="1" applyFont="1" applyFill="1" applyBorder="1" applyAlignment="1" applyProtection="1">
      <alignment horizontal="left" vertical="center" wrapText="1"/>
    </xf>
    <xf numFmtId="4" fontId="51" fillId="0" borderId="0" xfId="1" applyNumberFormat="1" applyFont="1" applyFill="1" applyBorder="1" applyAlignment="1" applyProtection="1">
      <alignment horizontal="left" vertical="center" wrapText="1"/>
    </xf>
    <xf numFmtId="0" fontId="65" fillId="0" borderId="0" xfId="0" applyFont="1" applyBorder="1" applyAlignment="1">
      <alignment vertical="top" wrapText="1"/>
    </xf>
    <xf numFmtId="0" fontId="60" fillId="0" borderId="0" xfId="0" applyFont="1" applyBorder="1" applyAlignment="1">
      <alignment vertical="top" wrapText="1"/>
    </xf>
    <xf numFmtId="0" fontId="42" fillId="0" borderId="0" xfId="0" applyNumberFormat="1" applyFont="1" applyBorder="1" applyAlignment="1" applyProtection="1">
      <alignment horizontal="left" vertical="top" wrapText="1"/>
    </xf>
    <xf numFmtId="0" fontId="53" fillId="0" borderId="0" xfId="0" applyNumberFormat="1" applyFont="1" applyBorder="1" applyAlignment="1" applyProtection="1">
      <alignment vertical="top" wrapText="1"/>
    </xf>
    <xf numFmtId="0" fontId="62" fillId="0" borderId="0" xfId="0" applyFont="1" applyBorder="1" applyAlignment="1">
      <alignment vertical="top" wrapText="1"/>
    </xf>
    <xf numFmtId="0" fontId="35" fillId="0" borderId="15" xfId="2" applyNumberFormat="1" applyFont="1" applyFill="1" applyBorder="1" applyAlignment="1">
      <alignment horizontal="center" vertical="center"/>
    </xf>
    <xf numFmtId="3" fontId="36" fillId="0" borderId="13" xfId="2" applyNumberFormat="1" applyFont="1" applyFill="1" applyBorder="1" applyAlignment="1">
      <alignment horizontal="right" vertical="center"/>
    </xf>
    <xf numFmtId="3" fontId="36" fillId="0" borderId="15" xfId="0" applyNumberFormat="1" applyFont="1" applyFill="1" applyBorder="1"/>
    <xf numFmtId="0" fontId="13" fillId="0" borderId="0" xfId="0" applyFont="1" applyAlignment="1">
      <alignment vertical="top" wrapText="1"/>
    </xf>
    <xf numFmtId="0" fontId="42" fillId="0" borderId="0" xfId="0" applyNumberFormat="1" applyFont="1" applyBorder="1" applyAlignment="1" applyProtection="1">
      <alignment vertical="center" wrapText="1"/>
    </xf>
    <xf numFmtId="0" fontId="0" fillId="0" borderId="0" xfId="0" applyBorder="1" applyAlignment="1">
      <alignment vertical="top" wrapText="1"/>
    </xf>
    <xf numFmtId="0" fontId="42" fillId="0" borderId="0" xfId="0" applyNumberFormat="1" applyFont="1" applyBorder="1" applyAlignment="1" applyProtection="1">
      <alignment horizontal="left" vertical="top" wrapText="1"/>
    </xf>
    <xf numFmtId="0" fontId="53" fillId="0" borderId="0" xfId="0" applyNumberFormat="1" applyFont="1" applyBorder="1" applyAlignment="1" applyProtection="1">
      <alignment vertical="top" wrapText="1"/>
    </xf>
    <xf numFmtId="0" fontId="5" fillId="0" borderId="4" xfId="0" applyFont="1" applyFill="1" applyBorder="1" applyAlignment="1">
      <alignment wrapText="1"/>
    </xf>
    <xf numFmtId="0" fontId="5" fillId="0" borderId="8" xfId="0" applyFont="1" applyFill="1" applyBorder="1" applyAlignment="1"/>
    <xf numFmtId="49" fontId="27" fillId="0" borderId="27" xfId="1" applyNumberFormat="1" applyFont="1" applyFill="1" applyBorder="1" applyAlignment="1" applyProtection="1">
      <alignment horizontal="center" vertical="center" wrapText="1"/>
    </xf>
    <xf numFmtId="49" fontId="27" fillId="0" borderId="6" xfId="1" applyNumberFormat="1" applyFont="1" applyFill="1" applyBorder="1" applyAlignment="1" applyProtection="1">
      <alignment horizontal="center" vertical="center" wrapText="1"/>
    </xf>
    <xf numFmtId="49" fontId="27" fillId="0" borderId="69" xfId="1" applyNumberFormat="1" applyFont="1" applyFill="1" applyBorder="1" applyAlignment="1" applyProtection="1">
      <alignment horizontal="center" vertical="center" wrapText="1"/>
    </xf>
    <xf numFmtId="3" fontId="34" fillId="0" borderId="19" xfId="2" applyNumberFormat="1" applyFont="1" applyBorder="1" applyAlignment="1">
      <alignment horizontal="right" vertical="center"/>
    </xf>
    <xf numFmtId="165" fontId="34" fillId="0" borderId="6" xfId="1" applyNumberFormat="1" applyFont="1" applyFill="1" applyBorder="1" applyAlignment="1" applyProtection="1">
      <alignment horizontal="center" vertical="center" wrapText="1"/>
    </xf>
    <xf numFmtId="165" fontId="34" fillId="0" borderId="17" xfId="1" applyNumberFormat="1" applyFont="1" applyFill="1" applyBorder="1" applyAlignment="1" applyProtection="1">
      <alignment horizontal="center" vertical="center" wrapText="1"/>
    </xf>
    <xf numFmtId="165" fontId="34" fillId="0" borderId="10" xfId="1" applyNumberFormat="1" applyFont="1" applyFill="1" applyBorder="1" applyAlignment="1" applyProtection="1">
      <alignment horizontal="center" vertical="center" wrapText="1"/>
    </xf>
    <xf numFmtId="0" fontId="42" fillId="0" borderId="0" xfId="0" applyNumberFormat="1" applyFont="1" applyBorder="1" applyAlignment="1" applyProtection="1">
      <alignment horizontal="left" vertical="top" wrapText="1"/>
    </xf>
    <xf numFmtId="0" fontId="5" fillId="0" borderId="0" xfId="0" applyFont="1" applyBorder="1" applyAlignment="1">
      <alignment vertical="center" wrapText="1"/>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0" fontId="27" fillId="2" borderId="43" xfId="0"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xf>
    <xf numFmtId="0" fontId="34" fillId="0" borderId="0" xfId="0" applyNumberFormat="1" applyFont="1" applyBorder="1" applyAlignment="1" applyProtection="1">
      <alignment vertical="center" wrapText="1"/>
    </xf>
    <xf numFmtId="0" fontId="23" fillId="0" borderId="40" xfId="0" applyNumberFormat="1" applyFont="1" applyFill="1" applyBorder="1" applyAlignment="1" applyProtection="1">
      <alignment horizontal="center" vertical="center" wrapText="1"/>
    </xf>
    <xf numFmtId="0" fontId="5" fillId="0" borderId="0" xfId="0" applyFont="1" applyFill="1" applyBorder="1"/>
    <xf numFmtId="0" fontId="23" fillId="6" borderId="25" xfId="0" applyFont="1" applyFill="1" applyBorder="1" applyAlignment="1">
      <alignment horizontal="center" vertical="center" wrapText="1"/>
    </xf>
    <xf numFmtId="0" fontId="23" fillId="6" borderId="40" xfId="0" applyFont="1" applyFill="1" applyBorder="1" applyAlignment="1">
      <alignment horizontal="center" vertical="center" wrapText="1"/>
    </xf>
    <xf numFmtId="0" fontId="5" fillId="6" borderId="4" xfId="0" applyFont="1" applyFill="1" applyBorder="1" applyAlignment="1">
      <alignment wrapText="1"/>
    </xf>
    <xf numFmtId="3" fontId="5" fillId="6" borderId="8" xfId="0" applyNumberFormat="1" applyFont="1" applyFill="1" applyBorder="1" applyAlignment="1"/>
    <xf numFmtId="0" fontId="5" fillId="6" borderId="8" xfId="0" applyFont="1" applyFill="1" applyBorder="1" applyAlignment="1"/>
    <xf numFmtId="3" fontId="23" fillId="6" borderId="25" xfId="0" applyNumberFormat="1" applyFont="1" applyFill="1" applyBorder="1" applyAlignment="1"/>
    <xf numFmtId="0" fontId="23" fillId="6" borderId="1" xfId="0" applyFont="1" applyFill="1" applyBorder="1" applyAlignment="1"/>
    <xf numFmtId="3" fontId="23" fillId="6" borderId="45" xfId="0" applyNumberFormat="1" applyFont="1" applyFill="1" applyBorder="1" applyAlignment="1"/>
    <xf numFmtId="0" fontId="52" fillId="0" borderId="0" xfId="0" applyFont="1" applyFill="1"/>
    <xf numFmtId="9" fontId="52" fillId="9" borderId="13" xfId="2" applyFont="1" applyFill="1" applyBorder="1" applyAlignment="1">
      <alignment vertical="center"/>
    </xf>
    <xf numFmtId="9" fontId="52" fillId="9" borderId="15" xfId="2" applyFont="1" applyFill="1" applyBorder="1" applyAlignment="1">
      <alignment horizontal="center" vertical="center" wrapText="1"/>
    </xf>
    <xf numFmtId="49" fontId="52" fillId="9" borderId="15" xfId="2" applyNumberFormat="1" applyFont="1" applyFill="1" applyBorder="1" applyAlignment="1">
      <alignment horizontal="center" vertical="center" wrapText="1"/>
    </xf>
    <xf numFmtId="3" fontId="52" fillId="9" borderId="63" xfId="2" applyNumberFormat="1" applyFont="1" applyFill="1" applyBorder="1" applyAlignment="1">
      <alignment horizontal="right" vertical="center"/>
    </xf>
    <xf numFmtId="3" fontId="52" fillId="9" borderId="37" xfId="2" applyNumberFormat="1" applyFont="1" applyFill="1" applyBorder="1" applyAlignment="1">
      <alignment horizontal="right" vertical="center"/>
    </xf>
    <xf numFmtId="3" fontId="52" fillId="9" borderId="16" xfId="2" applyNumberFormat="1" applyFont="1" applyFill="1" applyBorder="1" applyAlignment="1">
      <alignment horizontal="right" vertical="center"/>
    </xf>
    <xf numFmtId="0" fontId="23" fillId="0" borderId="25" xfId="0" applyFont="1" applyFill="1" applyBorder="1" applyAlignment="1">
      <alignment horizontal="center" vertical="center" wrapText="1"/>
    </xf>
    <xf numFmtId="3" fontId="23" fillId="0" borderId="25" xfId="0" applyNumberFormat="1" applyFont="1" applyFill="1" applyBorder="1" applyAlignment="1"/>
    <xf numFmtId="3" fontId="23" fillId="0" borderId="25" xfId="0" applyNumberFormat="1" applyFont="1" applyBorder="1" applyAlignment="1">
      <alignment horizontal="center"/>
    </xf>
    <xf numFmtId="9" fontId="30" fillId="11" borderId="13" xfId="2" applyFont="1" applyFill="1" applyBorder="1" applyAlignment="1">
      <alignment vertical="center"/>
    </xf>
    <xf numFmtId="9" fontId="30" fillId="11" borderId="15" xfId="2" applyFont="1" applyFill="1" applyBorder="1" applyAlignment="1">
      <alignment horizontal="center" vertical="center" wrapText="1"/>
    </xf>
    <xf numFmtId="49" fontId="30" fillId="11" borderId="15" xfId="2" applyNumberFormat="1" applyFont="1" applyFill="1" applyBorder="1" applyAlignment="1">
      <alignment horizontal="center" vertical="center" wrapText="1"/>
    </xf>
    <xf numFmtId="3" fontId="30" fillId="11" borderId="14" xfId="2" applyNumberFormat="1" applyFont="1" applyFill="1" applyBorder="1" applyAlignment="1">
      <alignment horizontal="right" vertical="center"/>
    </xf>
    <xf numFmtId="3" fontId="30" fillId="11" borderId="16" xfId="2" applyNumberFormat="1" applyFont="1" applyFill="1" applyBorder="1" applyAlignment="1">
      <alignment horizontal="right" vertical="center"/>
    </xf>
    <xf numFmtId="3" fontId="30" fillId="11" borderId="30" xfId="2" applyNumberFormat="1" applyFont="1" applyFill="1" applyBorder="1" applyAlignment="1">
      <alignment horizontal="right" vertical="center"/>
    </xf>
    <xf numFmtId="3" fontId="30" fillId="11" borderId="21" xfId="2" applyNumberFormat="1" applyFont="1" applyFill="1" applyBorder="1" applyAlignment="1">
      <alignment horizontal="right" vertical="center"/>
    </xf>
    <xf numFmtId="9" fontId="5" fillId="11" borderId="13" xfId="2" applyFont="1" applyFill="1" applyBorder="1" applyAlignment="1">
      <alignment vertical="center"/>
    </xf>
    <xf numFmtId="9" fontId="5" fillId="11" borderId="15" xfId="2" applyFont="1" applyFill="1" applyBorder="1" applyAlignment="1">
      <alignment horizontal="center" vertical="center" wrapText="1"/>
    </xf>
    <xf numFmtId="49" fontId="5" fillId="11" borderId="15" xfId="2" applyNumberFormat="1" applyFont="1" applyFill="1" applyBorder="1" applyAlignment="1">
      <alignment horizontal="center" vertical="center" wrapText="1"/>
    </xf>
    <xf numFmtId="3" fontId="5" fillId="11" borderId="21" xfId="2" applyNumberFormat="1" applyFont="1" applyFill="1" applyBorder="1" applyAlignment="1">
      <alignment horizontal="right" vertical="center"/>
    </xf>
    <xf numFmtId="3" fontId="5" fillId="11" borderId="16" xfId="2" applyNumberFormat="1" applyFont="1" applyFill="1" applyBorder="1" applyAlignment="1">
      <alignment horizontal="right" vertical="center"/>
    </xf>
    <xf numFmtId="3" fontId="5" fillId="11" borderId="30" xfId="2" applyNumberFormat="1" applyFont="1" applyFill="1" applyBorder="1" applyAlignment="1">
      <alignment horizontal="right" vertical="center"/>
    </xf>
    <xf numFmtId="3" fontId="52" fillId="11" borderId="21" xfId="2" applyNumberFormat="1" applyFont="1" applyFill="1" applyBorder="1" applyAlignment="1">
      <alignment horizontal="right" vertical="center"/>
    </xf>
    <xf numFmtId="3" fontId="52" fillId="11" borderId="63" xfId="2" applyNumberFormat="1" applyFont="1" applyFill="1" applyBorder="1" applyAlignment="1">
      <alignment horizontal="right" vertical="center"/>
    </xf>
    <xf numFmtId="3" fontId="30" fillId="11" borderId="35" xfId="2" applyNumberFormat="1" applyFont="1" applyFill="1" applyBorder="1" applyAlignment="1">
      <alignment horizontal="right" vertical="center"/>
    </xf>
    <xf numFmtId="3" fontId="30" fillId="11" borderId="23" xfId="2" applyNumberFormat="1" applyFont="1" applyFill="1" applyBorder="1" applyAlignment="1">
      <alignment horizontal="right" vertical="center"/>
    </xf>
    <xf numFmtId="49" fontId="27" fillId="0" borderId="25" xfId="1" applyNumberFormat="1" applyFont="1" applyBorder="1" applyAlignment="1" applyProtection="1">
      <alignment horizontal="center" vertical="center" wrapText="1"/>
    </xf>
    <xf numFmtId="0" fontId="34" fillId="0" borderId="0" xfId="0" applyNumberFormat="1" applyFont="1" applyBorder="1" applyAlignment="1" applyProtection="1">
      <alignment vertical="top" wrapText="1"/>
    </xf>
    <xf numFmtId="0" fontId="0" fillId="0" borderId="0" xfId="0" applyBorder="1" applyAlignment="1">
      <alignment vertical="top" wrapText="1"/>
    </xf>
    <xf numFmtId="0" fontId="53" fillId="0" borderId="0" xfId="0" applyNumberFormat="1" applyFont="1" applyFill="1" applyBorder="1" applyAlignment="1" applyProtection="1">
      <alignment vertical="top" wrapText="1"/>
    </xf>
    <xf numFmtId="0" fontId="61" fillId="0" borderId="0" xfId="0" applyNumberFormat="1" applyFont="1" applyFill="1" applyBorder="1" applyAlignment="1" applyProtection="1">
      <alignment horizontal="left" vertical="center" wrapText="1"/>
    </xf>
    <xf numFmtId="0" fontId="42" fillId="0" borderId="0" xfId="0" applyNumberFormat="1" applyFont="1" applyFill="1" applyBorder="1" applyAlignment="1" applyProtection="1">
      <alignment horizontal="left" vertical="center" wrapText="1"/>
    </xf>
    <xf numFmtId="0" fontId="5" fillId="6" borderId="13" xfId="0" applyFont="1" applyFill="1" applyBorder="1" applyAlignment="1"/>
    <xf numFmtId="0" fontId="5" fillId="6" borderId="4" xfId="0" applyFont="1" applyFill="1" applyBorder="1" applyAlignment="1"/>
    <xf numFmtId="0" fontId="27" fillId="0" borderId="0" xfId="0" applyNumberFormat="1" applyFont="1" applyFill="1" applyBorder="1" applyAlignment="1" applyProtection="1">
      <alignment vertical="top" wrapText="1"/>
    </xf>
    <xf numFmtId="0" fontId="27" fillId="2" borderId="43" xfId="0" applyFont="1" applyFill="1" applyBorder="1" applyAlignment="1" applyProtection="1">
      <alignment horizontal="center" vertical="center" wrapText="1"/>
    </xf>
    <xf numFmtId="0" fontId="23" fillId="0" borderId="45" xfId="0" applyNumberFormat="1" applyFont="1" applyFill="1" applyBorder="1" applyAlignment="1" applyProtection="1">
      <alignment horizontal="center" vertical="center" wrapText="1"/>
    </xf>
    <xf numFmtId="0" fontId="23" fillId="0" borderId="40" xfId="0" applyNumberFormat="1" applyFont="1" applyFill="1" applyBorder="1" applyAlignment="1" applyProtection="1">
      <alignment horizontal="center" vertical="center" wrapText="1"/>
    </xf>
    <xf numFmtId="0" fontId="23" fillId="0" borderId="50" xfId="0" applyFont="1" applyBorder="1" applyAlignment="1">
      <alignment horizontal="center" vertical="center" wrapText="1"/>
    </xf>
    <xf numFmtId="0" fontId="65" fillId="0" borderId="0" xfId="0" applyFont="1" applyFill="1" applyBorder="1" applyAlignment="1">
      <alignment vertical="top" wrapText="1"/>
    </xf>
    <xf numFmtId="0" fontId="60" fillId="0" borderId="0" xfId="0" applyFont="1" applyFill="1" applyBorder="1" applyAlignment="1">
      <alignment vertical="top" wrapText="1"/>
    </xf>
    <xf numFmtId="0" fontId="0" fillId="0" borderId="0" xfId="0" applyFill="1" applyBorder="1" applyAlignment="1">
      <alignment vertical="top" wrapText="1"/>
    </xf>
    <xf numFmtId="0" fontId="5" fillId="0" borderId="0" xfId="0" applyFont="1" applyFill="1" applyBorder="1" applyAlignment="1">
      <alignment vertical="top" wrapText="1"/>
    </xf>
    <xf numFmtId="3" fontId="5" fillId="6" borderId="4" xfId="0" applyNumberFormat="1" applyFont="1" applyFill="1" applyBorder="1"/>
    <xf numFmtId="3" fontId="5" fillId="6" borderId="5" xfId="0" applyNumberFormat="1" applyFont="1" applyFill="1" applyBorder="1"/>
    <xf numFmtId="3" fontId="5" fillId="6" borderId="12" xfId="0" applyNumberFormat="1" applyFont="1" applyFill="1" applyBorder="1"/>
    <xf numFmtId="3" fontId="5" fillId="6" borderId="7" xfId="0" applyNumberFormat="1" applyFont="1" applyFill="1" applyBorder="1"/>
    <xf numFmtId="3" fontId="5" fillId="6" borderId="6" xfId="0" applyNumberFormat="1" applyFont="1" applyFill="1" applyBorder="1"/>
    <xf numFmtId="3" fontId="5" fillId="6" borderId="13" xfId="0" applyNumberFormat="1" applyFont="1" applyFill="1" applyBorder="1"/>
    <xf numFmtId="3" fontId="5" fillId="6" borderId="14" xfId="0" applyNumberFormat="1" applyFont="1" applyFill="1" applyBorder="1"/>
    <xf numFmtId="3" fontId="5" fillId="6" borderId="15" xfId="0" applyNumberFormat="1" applyFont="1" applyFill="1" applyBorder="1"/>
    <xf numFmtId="3" fontId="5" fillId="6" borderId="16" xfId="0" applyNumberFormat="1" applyFont="1" applyFill="1" applyBorder="1"/>
    <xf numFmtId="3" fontId="5" fillId="6" borderId="17" xfId="0" applyNumberFormat="1" applyFont="1" applyFill="1" applyBorder="1"/>
    <xf numFmtId="3" fontId="5" fillId="6" borderId="20" xfId="0" applyNumberFormat="1" applyFont="1" applyFill="1" applyBorder="1"/>
    <xf numFmtId="3" fontId="5" fillId="6" borderId="21" xfId="0" applyNumberFormat="1" applyFont="1" applyFill="1" applyBorder="1"/>
    <xf numFmtId="3" fontId="5" fillId="6" borderId="22" xfId="0" applyNumberFormat="1" applyFont="1" applyFill="1" applyBorder="1"/>
    <xf numFmtId="3" fontId="5" fillId="6" borderId="23" xfId="0" applyNumberFormat="1" applyFont="1" applyFill="1" applyBorder="1"/>
    <xf numFmtId="3" fontId="5" fillId="6" borderId="24" xfId="0" applyNumberFormat="1" applyFont="1" applyFill="1" applyBorder="1"/>
    <xf numFmtId="0" fontId="5" fillId="6" borderId="8" xfId="0" applyFont="1" applyFill="1" applyBorder="1" applyAlignment="1">
      <alignment vertical="center" wrapText="1"/>
    </xf>
    <xf numFmtId="0" fontId="5" fillId="6" borderId="58" xfId="0" applyFont="1" applyFill="1" applyBorder="1" applyAlignment="1">
      <alignment vertical="center" wrapText="1"/>
    </xf>
    <xf numFmtId="0" fontId="23" fillId="0" borderId="40" xfId="0" applyFont="1" applyFill="1" applyBorder="1" applyAlignment="1">
      <alignment horizontal="center" vertical="center" wrapText="1"/>
    </xf>
    <xf numFmtId="0" fontId="23" fillId="0" borderId="1" xfId="0" applyFont="1" applyFill="1" applyBorder="1" applyAlignment="1"/>
    <xf numFmtId="3" fontId="23" fillId="0" borderId="45" xfId="0" applyNumberFormat="1" applyFont="1" applyFill="1" applyBorder="1" applyAlignment="1"/>
    <xf numFmtId="3" fontId="23" fillId="0" borderId="40" xfId="1" applyNumberFormat="1" applyFont="1" applyFill="1" applyBorder="1" applyAlignment="1" applyProtection="1">
      <alignment horizontal="center" vertical="center"/>
    </xf>
    <xf numFmtId="3" fontId="5" fillId="11" borderId="36" xfId="2" applyNumberFormat="1" applyFont="1" applyFill="1" applyBorder="1" applyAlignment="1">
      <alignment horizontal="right" vertical="center"/>
    </xf>
    <xf numFmtId="3" fontId="52" fillId="11" borderId="36" xfId="2" applyNumberFormat="1" applyFont="1" applyFill="1" applyBorder="1" applyAlignment="1">
      <alignment horizontal="right" vertical="center"/>
    </xf>
    <xf numFmtId="3" fontId="52" fillId="9" borderId="36" xfId="2" applyNumberFormat="1" applyFont="1" applyFill="1" applyBorder="1" applyAlignment="1">
      <alignment horizontal="right" vertical="center"/>
    </xf>
    <xf numFmtId="3" fontId="34" fillId="0" borderId="1" xfId="2" applyNumberFormat="1" applyFont="1" applyBorder="1" applyAlignment="1">
      <alignment horizontal="right" vertical="center"/>
    </xf>
    <xf numFmtId="3" fontId="5" fillId="0" borderId="54" xfId="2" applyNumberFormat="1" applyFont="1" applyBorder="1" applyAlignment="1">
      <alignment horizontal="right" vertical="center"/>
    </xf>
    <xf numFmtId="3" fontId="5" fillId="11" borderId="76" xfId="2" applyNumberFormat="1" applyFont="1" applyFill="1" applyBorder="1" applyAlignment="1">
      <alignment horizontal="right" vertical="center"/>
    </xf>
    <xf numFmtId="3" fontId="5" fillId="0" borderId="0" xfId="2" applyNumberFormat="1" applyFont="1" applyBorder="1" applyAlignment="1">
      <alignment horizontal="right" vertical="center"/>
    </xf>
    <xf numFmtId="3" fontId="34" fillId="0" borderId="2" xfId="2" applyNumberFormat="1" applyFont="1" applyBorder="1" applyAlignment="1">
      <alignment horizontal="right" vertical="center"/>
    </xf>
    <xf numFmtId="3" fontId="5" fillId="0" borderId="36" xfId="2" applyNumberFormat="1" applyFont="1" applyBorder="1" applyAlignment="1">
      <alignment horizontal="right" vertical="center"/>
    </xf>
    <xf numFmtId="3" fontId="5" fillId="0" borderId="44" xfId="2" applyNumberFormat="1" applyFont="1" applyFill="1" applyBorder="1" applyAlignment="1">
      <alignment horizontal="right" vertical="center"/>
    </xf>
    <xf numFmtId="3" fontId="34" fillId="0" borderId="54" xfId="2" applyNumberFormat="1" applyFont="1" applyBorder="1" applyAlignment="1">
      <alignment horizontal="right" vertical="center"/>
    </xf>
    <xf numFmtId="0" fontId="23" fillId="0" borderId="0" xfId="0" applyFont="1" applyFill="1" applyBorder="1" applyAlignment="1">
      <alignment vertical="center" wrapText="1"/>
    </xf>
    <xf numFmtId="0" fontId="5" fillId="11" borderId="29" xfId="0" applyFont="1" applyFill="1" applyBorder="1" applyAlignment="1"/>
    <xf numFmtId="0" fontId="5" fillId="11" borderId="0" xfId="0" applyFont="1" applyFill="1"/>
    <xf numFmtId="3" fontId="23" fillId="11" borderId="13" xfId="0" applyNumberFormat="1" applyFont="1" applyFill="1" applyBorder="1" applyAlignment="1"/>
    <xf numFmtId="0" fontId="5" fillId="0" borderId="0" xfId="0" applyFont="1" applyAlignment="1">
      <alignment vertical="top" wrapText="1"/>
    </xf>
    <xf numFmtId="0" fontId="23" fillId="0" borderId="0" xfId="0" applyFont="1" applyAlignment="1">
      <alignment vertical="top" wrapText="1"/>
    </xf>
    <xf numFmtId="0" fontId="5" fillId="0" borderId="0" xfId="0" applyFont="1" applyAlignment="1">
      <alignment vertical="top" wrapText="1"/>
    </xf>
    <xf numFmtId="0" fontId="5" fillId="6" borderId="29" xfId="0" applyFont="1" applyFill="1" applyBorder="1" applyAlignment="1"/>
    <xf numFmtId="0" fontId="5" fillId="6" borderId="43" xfId="0" applyFont="1" applyFill="1" applyBorder="1" applyAlignment="1"/>
    <xf numFmtId="0" fontId="53" fillId="0" borderId="0" xfId="0" applyNumberFormat="1" applyFont="1" applyFill="1" applyBorder="1" applyAlignment="1" applyProtection="1">
      <alignment vertical="top" wrapText="1"/>
    </xf>
    <xf numFmtId="0" fontId="62" fillId="0" borderId="0" xfId="0" applyFont="1" applyFill="1" applyBorder="1" applyAlignment="1">
      <alignment vertical="top" wrapText="1"/>
    </xf>
    <xf numFmtId="0" fontId="42" fillId="0" borderId="0" xfId="0" applyNumberFormat="1" applyFont="1" applyBorder="1" applyAlignment="1" applyProtection="1">
      <alignment vertical="center" wrapText="1"/>
    </xf>
    <xf numFmtId="0" fontId="23" fillId="0" borderId="0" xfId="0" applyFont="1" applyAlignment="1">
      <alignment vertical="top" wrapText="1"/>
    </xf>
    <xf numFmtId="0" fontId="23" fillId="0" borderId="0" xfId="0" applyNumberFormat="1" applyFont="1" applyFill="1" applyBorder="1" applyAlignment="1" applyProtection="1">
      <alignment horizontal="left" vertical="top" wrapText="1"/>
    </xf>
    <xf numFmtId="0" fontId="23" fillId="0" borderId="0" xfId="0" applyNumberFormat="1" applyFont="1" applyFill="1" applyBorder="1" applyAlignment="1" applyProtection="1">
      <alignment horizontal="left" vertical="center" wrapText="1"/>
    </xf>
    <xf numFmtId="9" fontId="55" fillId="0" borderId="28" xfId="2" applyFont="1" applyBorder="1" applyAlignment="1">
      <alignment horizontal="center" vertical="center"/>
    </xf>
    <xf numFmtId="4" fontId="0" fillId="0" borderId="0" xfId="0" applyNumberFormat="1" applyBorder="1" applyAlignment="1">
      <alignment vertical="top" wrapText="1"/>
    </xf>
    <xf numFmtId="0" fontId="0" fillId="0" borderId="0" xfId="0" applyBorder="1" applyAlignment="1">
      <alignment vertical="top" wrapText="1"/>
    </xf>
    <xf numFmtId="0" fontId="5" fillId="6" borderId="19" xfId="0" applyFont="1" applyFill="1" applyBorder="1" applyAlignment="1">
      <alignment horizontal="center"/>
    </xf>
    <xf numFmtId="0" fontId="5" fillId="6" borderId="77" xfId="0" applyFont="1" applyFill="1" applyBorder="1" applyAlignment="1"/>
    <xf numFmtId="0" fontId="5" fillId="6" borderId="2" xfId="0" applyFont="1" applyFill="1" applyBorder="1" applyAlignment="1"/>
    <xf numFmtId="0" fontId="5" fillId="6" borderId="3" xfId="0" applyFont="1" applyFill="1" applyBorder="1" applyAlignment="1"/>
    <xf numFmtId="3" fontId="5" fillId="6" borderId="4" xfId="0" applyNumberFormat="1" applyFont="1" applyFill="1" applyBorder="1" applyAlignment="1">
      <alignment horizontal="center"/>
    </xf>
    <xf numFmtId="3" fontId="5" fillId="6" borderId="32" xfId="0" applyNumberFormat="1" applyFont="1" applyFill="1" applyBorder="1" applyAlignment="1"/>
    <xf numFmtId="0" fontId="5" fillId="6" borderId="33" xfId="0" applyFont="1" applyFill="1" applyBorder="1" applyAlignment="1"/>
    <xf numFmtId="3" fontId="5" fillId="6" borderId="23" xfId="0" applyNumberFormat="1" applyFont="1" applyFill="1" applyBorder="1" applyAlignment="1"/>
    <xf numFmtId="0" fontId="5" fillId="6" borderId="78" xfId="0" applyFont="1" applyFill="1" applyBorder="1" applyAlignment="1"/>
    <xf numFmtId="3" fontId="5" fillId="6" borderId="16" xfId="0" applyNumberFormat="1" applyFont="1" applyFill="1" applyBorder="1" applyAlignment="1"/>
    <xf numFmtId="0" fontId="5" fillId="6" borderId="72" xfId="0" applyFont="1" applyFill="1" applyBorder="1" applyAlignment="1"/>
    <xf numFmtId="0" fontId="5" fillId="6" borderId="0" xfId="0" applyFont="1" applyFill="1" applyBorder="1" applyAlignment="1"/>
    <xf numFmtId="3" fontId="5" fillId="6" borderId="64" xfId="0" applyNumberFormat="1" applyFont="1" applyFill="1" applyBorder="1" applyAlignment="1"/>
    <xf numFmtId="0" fontId="5" fillId="6" borderId="53" xfId="0" applyFont="1" applyFill="1" applyBorder="1" applyAlignment="1"/>
    <xf numFmtId="3" fontId="23" fillId="3" borderId="12" xfId="1" applyNumberFormat="1" applyFont="1" applyFill="1" applyBorder="1" applyAlignment="1" applyProtection="1">
      <alignment horizontal="center" vertical="center" wrapText="1"/>
    </xf>
    <xf numFmtId="0" fontId="14" fillId="0" borderId="0" xfId="0" applyFont="1" applyAlignment="1">
      <alignment horizontal="left" vertical="center"/>
    </xf>
    <xf numFmtId="0" fontId="5" fillId="0" borderId="0" xfId="0" applyFont="1" applyAlignment="1">
      <alignment horizontal="left" vertical="top" wrapText="1"/>
    </xf>
    <xf numFmtId="0" fontId="18" fillId="0" borderId="0" xfId="0" applyFont="1" applyAlignment="1">
      <alignment horizontal="left" vertical="top" wrapText="1"/>
    </xf>
    <xf numFmtId="0" fontId="9" fillId="0" borderId="0" xfId="0" applyFont="1" applyAlignment="1">
      <alignment horizontal="left" vertical="top" wrapText="1"/>
    </xf>
    <xf numFmtId="0" fontId="0" fillId="0" borderId="0" xfId="0" applyAlignment="1">
      <alignment vertical="top" wrapText="1"/>
    </xf>
    <xf numFmtId="0" fontId="19" fillId="0" borderId="0" xfId="0" applyFont="1" applyAlignment="1">
      <alignment horizontal="left" vertical="center"/>
    </xf>
    <xf numFmtId="0" fontId="5" fillId="0" borderId="0" xfId="0" applyFont="1" applyAlignment="1">
      <alignment vertical="top" wrapText="1"/>
    </xf>
    <xf numFmtId="0" fontId="8" fillId="0" borderId="0" xfId="0" applyFont="1" applyAlignment="1">
      <alignment vertical="top" wrapText="1"/>
    </xf>
    <xf numFmtId="0" fontId="12" fillId="0" borderId="0" xfId="0" applyFont="1" applyAlignment="1">
      <alignment horizontal="left" vertical="center"/>
    </xf>
    <xf numFmtId="0" fontId="2" fillId="0" borderId="0" xfId="0" applyFont="1" applyAlignment="1">
      <alignment horizontal="center" vertical="center" wrapText="1"/>
    </xf>
    <xf numFmtId="0" fontId="6" fillId="0" borderId="0" xfId="0" applyFont="1" applyAlignment="1">
      <alignment horizontal="center" vertical="top"/>
    </xf>
    <xf numFmtId="0" fontId="7" fillId="0" borderId="0" xfId="0" applyFont="1" applyAlignment="1">
      <alignment horizontal="center" vertical="top"/>
    </xf>
    <xf numFmtId="0" fontId="5" fillId="0" borderId="0" xfId="0" applyFont="1" applyFill="1" applyAlignment="1">
      <alignment vertical="top" wrapText="1"/>
    </xf>
    <xf numFmtId="0" fontId="23" fillId="0" borderId="0" xfId="0" applyFont="1" applyAlignment="1">
      <alignment vertical="top" wrapText="1"/>
    </xf>
    <xf numFmtId="0" fontId="17" fillId="0" borderId="0" xfId="0" applyFont="1" applyAlignment="1">
      <alignment vertical="top" wrapText="1"/>
    </xf>
    <xf numFmtId="0" fontId="18" fillId="0" borderId="0" xfId="0" applyFont="1" applyAlignment="1">
      <alignment vertical="top" wrapText="1"/>
    </xf>
    <xf numFmtId="0" fontId="21" fillId="0" borderId="0" xfId="0" applyFont="1" applyAlignment="1">
      <alignment vertical="center"/>
    </xf>
    <xf numFmtId="0" fontId="14" fillId="0" borderId="0" xfId="0" applyFont="1" applyAlignment="1">
      <alignment vertical="center"/>
    </xf>
    <xf numFmtId="0" fontId="5" fillId="6" borderId="0" xfId="0" applyFont="1" applyFill="1" applyAlignment="1">
      <alignment vertical="top" wrapText="1"/>
    </xf>
    <xf numFmtId="0" fontId="23" fillId="0" borderId="0" xfId="0" applyFont="1" applyAlignment="1">
      <alignment horizontal="center" vertical="center" wrapText="1"/>
    </xf>
    <xf numFmtId="0" fontId="23" fillId="6" borderId="0" xfId="0" applyFont="1" applyFill="1" applyAlignment="1">
      <alignment vertical="center" wrapText="1"/>
    </xf>
    <xf numFmtId="0" fontId="0" fillId="6" borderId="0" xfId="0" applyFill="1" applyAlignment="1">
      <alignment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0" xfId="0" applyFont="1" applyFill="1" applyAlignment="1">
      <alignment vertical="top" wrapText="1"/>
    </xf>
    <xf numFmtId="0" fontId="5" fillId="0" borderId="0" xfId="0" applyFont="1" applyFill="1" applyAlignment="1"/>
    <xf numFmtId="0" fontId="25" fillId="0" borderId="0" xfId="0" applyFont="1" applyFill="1" applyAlignment="1"/>
    <xf numFmtId="0" fontId="26" fillId="0" borderId="0" xfId="0" applyFont="1" applyAlignment="1">
      <alignment vertical="top" wrapText="1"/>
    </xf>
    <xf numFmtId="9" fontId="30" fillId="6" borderId="29" xfId="2" applyFont="1" applyFill="1" applyBorder="1" applyAlignment="1">
      <alignment vertical="center" wrapText="1"/>
    </xf>
    <xf numFmtId="9" fontId="30" fillId="6" borderId="15" xfId="2" applyFont="1" applyFill="1" applyBorder="1" applyAlignment="1">
      <alignment vertical="center" wrapText="1"/>
    </xf>
    <xf numFmtId="49" fontId="30" fillId="6" borderId="29" xfId="2" applyNumberFormat="1" applyFont="1" applyFill="1" applyBorder="1" applyAlignment="1">
      <alignment vertical="center" wrapText="1"/>
    </xf>
    <xf numFmtId="49" fontId="5" fillId="6" borderId="15" xfId="0" applyNumberFormat="1" applyFont="1" applyFill="1" applyBorder="1" applyAlignment="1">
      <alignment vertical="center" wrapText="1"/>
    </xf>
    <xf numFmtId="0" fontId="5" fillId="0" borderId="0" xfId="0" applyFont="1" applyAlignment="1">
      <alignment horizontal="left" vertical="center" wrapText="1"/>
    </xf>
    <xf numFmtId="0" fontId="33" fillId="0" borderId="8" xfId="0" applyFont="1" applyBorder="1" applyAlignment="1">
      <alignment vertical="center"/>
    </xf>
    <xf numFmtId="0" fontId="33" fillId="0" borderId="9" xfId="0" applyFont="1" applyBorder="1" applyAlignment="1">
      <alignment vertical="center" wrapText="1"/>
    </xf>
    <xf numFmtId="0" fontId="33" fillId="0" borderId="10" xfId="0" applyFont="1" applyBorder="1" applyAlignment="1">
      <alignment vertical="center" wrapText="1"/>
    </xf>
    <xf numFmtId="9" fontId="5" fillId="6" borderId="29" xfId="2" applyFont="1" applyFill="1" applyBorder="1" applyAlignment="1">
      <alignment vertical="center" wrapText="1"/>
    </xf>
    <xf numFmtId="9" fontId="5" fillId="6" borderId="15" xfId="2" applyFont="1" applyFill="1" applyBorder="1" applyAlignment="1">
      <alignment vertical="center" wrapText="1"/>
    </xf>
    <xf numFmtId="49" fontId="5" fillId="6" borderId="29" xfId="2" applyNumberFormat="1" applyFont="1" applyFill="1" applyBorder="1" applyAlignment="1">
      <alignment vertical="center" wrapText="1"/>
    </xf>
    <xf numFmtId="49" fontId="30" fillId="6" borderId="15" xfId="2" applyNumberFormat="1" applyFont="1" applyFill="1" applyBorder="1" applyAlignment="1">
      <alignment vertical="center" wrapText="1"/>
    </xf>
    <xf numFmtId="9" fontId="30" fillId="6" borderId="33" xfId="2" applyFont="1" applyFill="1" applyBorder="1" applyAlignment="1">
      <alignment vertical="center" wrapText="1"/>
    </xf>
    <xf numFmtId="9" fontId="30" fillId="6" borderId="34" xfId="2" applyFont="1" applyFill="1" applyBorder="1" applyAlignment="1">
      <alignment vertical="center" wrapText="1"/>
    </xf>
    <xf numFmtId="49" fontId="30" fillId="6" borderId="33" xfId="2" applyNumberFormat="1" applyFont="1" applyFill="1" applyBorder="1" applyAlignment="1">
      <alignment vertical="center" wrapText="1"/>
    </xf>
    <xf numFmtId="49" fontId="5" fillId="6" borderId="34" xfId="0" applyNumberFormat="1" applyFont="1" applyFill="1" applyBorder="1" applyAlignment="1">
      <alignment vertical="center" wrapText="1"/>
    </xf>
    <xf numFmtId="0" fontId="23" fillId="0" borderId="43"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12" xfId="0" applyFont="1" applyBorder="1" applyAlignment="1">
      <alignment horizontal="center" vertical="center" wrapText="1"/>
    </xf>
    <xf numFmtId="9" fontId="30" fillId="6" borderId="39" xfId="2" applyFont="1" applyFill="1" applyBorder="1" applyAlignment="1">
      <alignment vertical="center" wrapText="1"/>
    </xf>
    <xf numFmtId="9" fontId="30" fillId="6" borderId="22" xfId="2" applyFont="1" applyFill="1" applyBorder="1" applyAlignment="1">
      <alignment vertical="center" wrapText="1"/>
    </xf>
    <xf numFmtId="49" fontId="30" fillId="6" borderId="39" xfId="2" applyNumberFormat="1" applyFont="1" applyFill="1" applyBorder="1" applyAlignment="1">
      <alignment vertical="center" wrapText="1"/>
    </xf>
    <xf numFmtId="49" fontId="5" fillId="6" borderId="22" xfId="0" applyNumberFormat="1" applyFont="1" applyFill="1" applyBorder="1" applyAlignment="1">
      <alignment vertical="center" wrapText="1"/>
    </xf>
    <xf numFmtId="9" fontId="30" fillId="0" borderId="1" xfId="2" applyFont="1" applyBorder="1" applyAlignment="1">
      <alignment vertical="center" wrapText="1"/>
    </xf>
    <xf numFmtId="9" fontId="30" fillId="0" borderId="3" xfId="2" applyFont="1" applyBorder="1" applyAlignment="1">
      <alignment vertical="center" wrapText="1"/>
    </xf>
    <xf numFmtId="49" fontId="30" fillId="0" borderId="1" xfId="2" applyNumberFormat="1" applyFont="1" applyBorder="1" applyAlignment="1">
      <alignment vertical="center" wrapText="1"/>
    </xf>
    <xf numFmtId="49" fontId="5" fillId="0" borderId="3" xfId="0" applyNumberFormat="1" applyFont="1" applyBorder="1" applyAlignment="1">
      <alignment vertical="center" wrapText="1"/>
    </xf>
    <xf numFmtId="0" fontId="23" fillId="0" borderId="40"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47" xfId="0" applyFont="1" applyBorder="1" applyAlignment="1">
      <alignment horizontal="center" vertical="center" wrapText="1"/>
    </xf>
    <xf numFmtId="9" fontId="34" fillId="0" borderId="1" xfId="2" applyFont="1" applyBorder="1" applyAlignment="1">
      <alignment horizontal="center" vertical="center"/>
    </xf>
    <xf numFmtId="9" fontId="34" fillId="0" borderId="2" xfId="2" applyFont="1" applyBorder="1" applyAlignment="1">
      <alignment horizontal="center" vertical="center"/>
    </xf>
    <xf numFmtId="9" fontId="34" fillId="0" borderId="3" xfId="2" applyFont="1" applyBorder="1" applyAlignment="1">
      <alignment horizontal="center" vertical="center"/>
    </xf>
    <xf numFmtId="49" fontId="34" fillId="0" borderId="1" xfId="2" applyNumberFormat="1" applyFont="1" applyBorder="1" applyAlignment="1">
      <alignment horizontal="center" vertical="center" wrapText="1"/>
    </xf>
    <xf numFmtId="49" fontId="23" fillId="0" borderId="3" xfId="0" applyNumberFormat="1" applyFont="1" applyBorder="1" applyAlignment="1">
      <alignment horizontal="center" vertical="center" wrapText="1"/>
    </xf>
    <xf numFmtId="0" fontId="23" fillId="0" borderId="49" xfId="0" applyFont="1" applyBorder="1" applyAlignment="1">
      <alignment horizontal="center" vertical="center" wrapText="1"/>
    </xf>
    <xf numFmtId="0" fontId="33" fillId="0" borderId="50" xfId="0" applyFont="1" applyBorder="1" applyAlignment="1">
      <alignment vertical="center" wrapText="1"/>
    </xf>
    <xf numFmtId="0" fontId="23" fillId="0" borderId="50" xfId="0" applyFont="1" applyBorder="1" applyAlignment="1">
      <alignment horizontal="center" vertical="center" wrapText="1"/>
    </xf>
    <xf numFmtId="0" fontId="23" fillId="0" borderId="58" xfId="0" applyFont="1" applyBorder="1" applyAlignment="1">
      <alignment horizontal="center" vertical="center" wrapText="1"/>
    </xf>
    <xf numFmtId="0" fontId="5" fillId="0" borderId="14" xfId="0" applyFont="1" applyFill="1" applyBorder="1" applyAlignment="1">
      <alignment vertical="center" wrapText="1"/>
    </xf>
    <xf numFmtId="0" fontId="5" fillId="0" borderId="16" xfId="0" applyFont="1" applyFill="1" applyBorder="1" applyAlignment="1">
      <alignment vertical="center" wrapText="1"/>
    </xf>
    <xf numFmtId="0" fontId="5" fillId="0" borderId="17" xfId="0" applyFont="1" applyFill="1" applyBorder="1" applyAlignment="1">
      <alignment vertical="center" wrapText="1"/>
    </xf>
    <xf numFmtId="164" fontId="5" fillId="6" borderId="14" xfId="0" applyNumberFormat="1" applyFont="1" applyFill="1" applyBorder="1" applyAlignment="1">
      <alignment vertical="center" wrapText="1"/>
    </xf>
    <xf numFmtId="164" fontId="5" fillId="6" borderId="17" xfId="0" applyNumberFormat="1" applyFont="1" applyFill="1" applyBorder="1" applyAlignment="1">
      <alignment vertical="center" wrapText="1"/>
    </xf>
    <xf numFmtId="164" fontId="5" fillId="6" borderId="16" xfId="0" applyNumberFormat="1" applyFont="1" applyFill="1" applyBorder="1" applyAlignment="1">
      <alignment vertical="center" wrapText="1"/>
    </xf>
    <xf numFmtId="0" fontId="33" fillId="0" borderId="52" xfId="0" applyFont="1" applyBorder="1" applyAlignment="1">
      <alignment horizontal="center" vertical="center" wrapText="1"/>
    </xf>
    <xf numFmtId="0" fontId="33" fillId="0" borderId="42"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55" xfId="0" applyFont="1" applyBorder="1" applyAlignment="1">
      <alignment horizontal="center" vertical="center" wrapText="1"/>
    </xf>
    <xf numFmtId="0" fontId="33" fillId="0" borderId="47" xfId="0" applyFont="1" applyBorder="1" applyAlignment="1">
      <alignment horizontal="center" vertical="center" wrapText="1"/>
    </xf>
    <xf numFmtId="0" fontId="0" fillId="0" borderId="42" xfId="0" applyBorder="1" applyAlignment="1">
      <alignment horizontal="center" vertical="center" wrapText="1"/>
    </xf>
    <xf numFmtId="0" fontId="23" fillId="0" borderId="52" xfId="0" applyFont="1" applyBorder="1" applyAlignment="1">
      <alignment horizontal="center" vertical="center" wrapText="1"/>
    </xf>
    <xf numFmtId="0" fontId="23" fillId="0" borderId="53" xfId="0" applyFont="1" applyBorder="1" applyAlignment="1">
      <alignment horizontal="center" vertical="center" wrapText="1"/>
    </xf>
    <xf numFmtId="0" fontId="0" fillId="0" borderId="38" xfId="0" applyBorder="1" applyAlignment="1">
      <alignment horizontal="center" vertical="center" wrapText="1"/>
    </xf>
    <xf numFmtId="0" fontId="23" fillId="0" borderId="33"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34" xfId="0" applyFont="1" applyBorder="1" applyAlignment="1">
      <alignment horizontal="center" vertical="center" wrapText="1"/>
    </xf>
    <xf numFmtId="0" fontId="26"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57" xfId="0" applyFont="1" applyBorder="1" applyAlignment="1">
      <alignment horizontal="center" vertical="center" wrapText="1"/>
    </xf>
    <xf numFmtId="9" fontId="30" fillId="0" borderId="29" xfId="2" applyFont="1" applyBorder="1" applyAlignment="1">
      <alignment vertical="center" wrapText="1"/>
    </xf>
    <xf numFmtId="9" fontId="30" fillId="0" borderId="15" xfId="2" applyFont="1" applyBorder="1" applyAlignment="1">
      <alignment vertical="center" wrapText="1"/>
    </xf>
    <xf numFmtId="49" fontId="30" fillId="0" borderId="29" xfId="2" applyNumberFormat="1" applyFont="1" applyBorder="1" applyAlignment="1">
      <alignment vertical="center" wrapText="1"/>
    </xf>
    <xf numFmtId="49" fontId="5" fillId="0" borderId="36" xfId="0" applyNumberFormat="1" applyFont="1" applyBorder="1" applyAlignment="1">
      <alignment vertical="center" wrapText="1"/>
    </xf>
    <xf numFmtId="49" fontId="23" fillId="0" borderId="2" xfId="0" applyNumberFormat="1" applyFont="1" applyBorder="1" applyAlignment="1">
      <alignment horizontal="center" vertical="center" wrapText="1"/>
    </xf>
    <xf numFmtId="0" fontId="23" fillId="0" borderId="0" xfId="0" applyFont="1" applyAlignment="1"/>
    <xf numFmtId="0" fontId="11" fillId="0" borderId="0" xfId="0" applyFont="1" applyAlignment="1">
      <alignment horizontal="left" vertical="top" wrapText="1"/>
    </xf>
    <xf numFmtId="0" fontId="5" fillId="0" borderId="0" xfId="0" applyFont="1" applyAlignment="1">
      <alignment horizontal="left"/>
    </xf>
    <xf numFmtId="0" fontId="23" fillId="6" borderId="0" xfId="0" applyFont="1" applyFill="1" applyAlignment="1">
      <alignment vertical="top" wrapText="1"/>
    </xf>
    <xf numFmtId="0" fontId="5" fillId="0" borderId="9" xfId="0" applyFont="1" applyFill="1" applyBorder="1" applyAlignment="1">
      <alignment vertical="center" wrapText="1"/>
    </xf>
    <xf numFmtId="0" fontId="5" fillId="0" borderId="11" xfId="0" applyFont="1" applyFill="1" applyBorder="1" applyAlignment="1">
      <alignment vertical="center" wrapText="1"/>
    </xf>
    <xf numFmtId="0" fontId="5" fillId="0" borderId="10" xfId="0" applyFont="1" applyFill="1" applyBorder="1" applyAlignment="1">
      <alignment vertical="center" wrapText="1"/>
    </xf>
    <xf numFmtId="9" fontId="5" fillId="0" borderId="9" xfId="0" applyNumberFormat="1" applyFont="1" applyFill="1" applyBorder="1" applyAlignment="1">
      <alignment vertical="center" wrapText="1"/>
    </xf>
    <xf numFmtId="9" fontId="5" fillId="0" borderId="10" xfId="0" applyNumberFormat="1" applyFont="1" applyFill="1" applyBorder="1" applyAlignment="1">
      <alignment vertical="center" wrapText="1"/>
    </xf>
    <xf numFmtId="9" fontId="5" fillId="0" borderId="11" xfId="0" applyNumberFormat="1" applyFont="1" applyFill="1" applyBorder="1" applyAlignment="1">
      <alignment vertical="center" wrapText="1"/>
    </xf>
    <xf numFmtId="3" fontId="23" fillId="3" borderId="59" xfId="0" applyNumberFormat="1" applyFont="1" applyFill="1" applyBorder="1" applyAlignment="1" applyProtection="1">
      <alignment horizontal="center" vertical="center" wrapText="1"/>
    </xf>
    <xf numFmtId="3" fontId="5" fillId="3" borderId="60" xfId="0" applyNumberFormat="1" applyFont="1" applyFill="1" applyBorder="1" applyAlignment="1">
      <alignment horizontal="center" vertical="center" wrapText="1"/>
    </xf>
    <xf numFmtId="0" fontId="23" fillId="3" borderId="46" xfId="0" applyNumberFormat="1" applyFont="1" applyFill="1" applyBorder="1" applyAlignment="1" applyProtection="1">
      <alignment horizontal="center" vertical="center" wrapText="1"/>
    </xf>
    <xf numFmtId="0" fontId="0" fillId="0" borderId="47" xfId="0" applyBorder="1" applyAlignment="1">
      <alignment horizontal="center" vertical="center" wrapText="1"/>
    </xf>
    <xf numFmtId="0" fontId="23" fillId="0" borderId="41" xfId="0" applyNumberFormat="1" applyFont="1" applyFill="1" applyBorder="1" applyAlignment="1" applyProtection="1">
      <alignment horizontal="center" vertical="center" wrapText="1"/>
    </xf>
    <xf numFmtId="0" fontId="5" fillId="0" borderId="53" xfId="0" applyFont="1" applyFill="1" applyBorder="1" applyAlignment="1">
      <alignment horizontal="center" vertical="center" wrapText="1"/>
    </xf>
    <xf numFmtId="0" fontId="5" fillId="0" borderId="53" xfId="0" applyFont="1" applyBorder="1" applyAlignment="1">
      <alignment horizontal="center" vertical="center" wrapText="1"/>
    </xf>
    <xf numFmtId="0" fontId="5" fillId="0" borderId="46" xfId="0" applyFont="1" applyBorder="1" applyAlignment="1">
      <alignment horizontal="center" vertical="center" wrapText="1"/>
    </xf>
    <xf numFmtId="0" fontId="23" fillId="0" borderId="43" xfId="0" applyNumberFormat="1" applyFont="1" applyFill="1" applyBorder="1" applyAlignment="1" applyProtection="1">
      <alignment horizontal="center" vertical="center" wrapText="1"/>
    </xf>
    <xf numFmtId="0" fontId="0" fillId="0" borderId="12" xfId="0" applyBorder="1" applyAlignment="1">
      <alignment horizontal="center" vertical="center" wrapText="1"/>
    </xf>
    <xf numFmtId="0" fontId="23" fillId="0" borderId="46" xfId="0" applyNumberFormat="1" applyFont="1" applyFill="1" applyBorder="1" applyAlignment="1" applyProtection="1">
      <alignment horizontal="center" vertical="center" wrapText="1"/>
    </xf>
    <xf numFmtId="0" fontId="23" fillId="3" borderId="41" xfId="0" applyNumberFormat="1" applyFont="1" applyFill="1" applyBorder="1" applyAlignment="1" applyProtection="1">
      <alignment horizontal="center" vertical="center" wrapText="1"/>
    </xf>
    <xf numFmtId="0" fontId="5" fillId="3" borderId="42"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23" fillId="3" borderId="43" xfId="0" applyNumberFormat="1" applyFont="1" applyFill="1" applyBorder="1" applyAlignment="1" applyProtection="1">
      <alignment horizontal="center" vertical="center" wrapText="1"/>
    </xf>
    <xf numFmtId="0" fontId="11" fillId="0" borderId="0" xfId="0" applyFont="1" applyAlignment="1">
      <alignment horizontal="center"/>
    </xf>
    <xf numFmtId="0" fontId="27" fillId="2" borderId="41" xfId="0" applyFont="1" applyFill="1" applyBorder="1" applyAlignment="1" applyProtection="1">
      <alignment horizontal="center" vertical="center" wrapText="1"/>
    </xf>
    <xf numFmtId="0" fontId="5" fillId="0" borderId="52" xfId="0" applyFont="1" applyBorder="1" applyAlignment="1">
      <alignment vertical="center" wrapText="1"/>
    </xf>
    <xf numFmtId="0" fontId="5" fillId="0" borderId="46" xfId="0" applyFont="1" applyBorder="1" applyAlignment="1">
      <alignment vertical="center" wrapText="1"/>
    </xf>
    <xf numFmtId="0" fontId="5" fillId="0" borderId="55" xfId="0" applyFont="1" applyBorder="1" applyAlignment="1">
      <alignment vertical="center" wrapText="1"/>
    </xf>
    <xf numFmtId="0" fontId="27" fillId="2" borderId="43" xfId="0" applyFont="1" applyFill="1" applyBorder="1" applyAlignment="1" applyProtection="1">
      <alignment horizontal="center" vertical="center" wrapText="1"/>
    </xf>
    <xf numFmtId="0" fontId="5" fillId="0" borderId="12" xfId="0" applyFont="1" applyBorder="1" applyAlignment="1">
      <alignment horizontal="center" vertical="center" wrapText="1"/>
    </xf>
    <xf numFmtId="0" fontId="27" fillId="2" borderId="12" xfId="0" applyFont="1" applyFill="1" applyBorder="1" applyAlignment="1" applyProtection="1">
      <alignment horizontal="center" vertical="center" wrapText="1"/>
    </xf>
    <xf numFmtId="0" fontId="27" fillId="2" borderId="46" xfId="0" applyFont="1" applyFill="1" applyBorder="1" applyAlignment="1" applyProtection="1">
      <alignment horizontal="center" vertical="center" wrapText="1"/>
    </xf>
    <xf numFmtId="0" fontId="34" fillId="0" borderId="41" xfId="0" applyNumberFormat="1" applyFont="1" applyBorder="1" applyAlignment="1" applyProtection="1">
      <alignment horizontal="center" vertical="center" wrapText="1"/>
    </xf>
    <xf numFmtId="0" fontId="5" fillId="0" borderId="42" xfId="0" applyFont="1" applyBorder="1" applyAlignment="1">
      <alignment vertical="center" wrapText="1"/>
    </xf>
    <xf numFmtId="0" fontId="5" fillId="0" borderId="47" xfId="0" applyFont="1" applyBorder="1" applyAlignment="1">
      <alignment vertical="center" wrapText="1"/>
    </xf>
    <xf numFmtId="0" fontId="5" fillId="0" borderId="47" xfId="0" applyFont="1" applyBorder="1" applyAlignment="1">
      <alignment horizontal="center" vertical="center" wrapText="1"/>
    </xf>
    <xf numFmtId="3" fontId="23" fillId="4" borderId="59" xfId="0" applyNumberFormat="1" applyFont="1" applyFill="1" applyBorder="1" applyAlignment="1" applyProtection="1">
      <alignment horizontal="center" vertical="center" wrapText="1"/>
    </xf>
    <xf numFmtId="3" fontId="5" fillId="4" borderId="60" xfId="0" applyNumberFormat="1" applyFont="1" applyFill="1" applyBorder="1" applyAlignment="1">
      <alignment horizontal="center" vertical="center" wrapText="1"/>
    </xf>
    <xf numFmtId="0" fontId="23" fillId="4" borderId="46" xfId="0" applyNumberFormat="1" applyFont="1" applyFill="1" applyBorder="1" applyAlignment="1" applyProtection="1">
      <alignment horizontal="center" vertical="center" wrapText="1"/>
    </xf>
    <xf numFmtId="0" fontId="34" fillId="0" borderId="40" xfId="0" applyNumberFormat="1" applyFont="1" applyBorder="1" applyAlignment="1" applyProtection="1">
      <alignment horizontal="center" vertical="center" wrapText="1"/>
    </xf>
    <xf numFmtId="0" fontId="5" fillId="0" borderId="45" xfId="0" applyFont="1" applyBorder="1" applyAlignment="1">
      <alignment horizontal="center" vertical="center" wrapText="1"/>
    </xf>
    <xf numFmtId="0" fontId="26" fillId="0" borderId="52" xfId="0" applyNumberFormat="1" applyFont="1" applyBorder="1" applyAlignment="1" applyProtection="1">
      <alignment vertical="center" wrapText="1"/>
    </xf>
    <xf numFmtId="0" fontId="31" fillId="0" borderId="52" xfId="0" applyFont="1" applyBorder="1" applyAlignment="1">
      <alignment vertical="center" wrapText="1"/>
    </xf>
    <xf numFmtId="0" fontId="31" fillId="0" borderId="42" xfId="0" applyFont="1" applyBorder="1" applyAlignment="1">
      <alignment vertical="center" wrapText="1"/>
    </xf>
    <xf numFmtId="0" fontId="31" fillId="0" borderId="55" xfId="0" applyFont="1" applyBorder="1" applyAlignment="1">
      <alignment vertical="center" wrapText="1"/>
    </xf>
    <xf numFmtId="0" fontId="31" fillId="0" borderId="47" xfId="0" applyFont="1" applyBorder="1" applyAlignment="1">
      <alignment vertical="center" wrapText="1"/>
    </xf>
    <xf numFmtId="0" fontId="23" fillId="4" borderId="41" xfId="0" applyNumberFormat="1" applyFont="1" applyFill="1" applyBorder="1" applyAlignment="1" applyProtection="1">
      <alignment horizontal="center" vertical="center" wrapText="1"/>
    </xf>
    <xf numFmtId="0" fontId="5" fillId="4" borderId="42"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4" borderId="47" xfId="0" applyFont="1" applyFill="1" applyBorder="1" applyAlignment="1">
      <alignment horizontal="center" vertical="center" wrapText="1"/>
    </xf>
    <xf numFmtId="0" fontId="23" fillId="4" borderId="43" xfId="0" applyNumberFormat="1" applyFont="1" applyFill="1" applyBorder="1" applyAlignment="1" applyProtection="1">
      <alignment horizontal="center" vertical="center" wrapText="1"/>
    </xf>
    <xf numFmtId="3" fontId="23" fillId="4" borderId="61" xfId="0" applyNumberFormat="1" applyFont="1" applyFill="1" applyBorder="1" applyAlignment="1" applyProtection="1">
      <alignment horizontal="center" vertical="center" wrapText="1"/>
    </xf>
    <xf numFmtId="3" fontId="5" fillId="4" borderId="62" xfId="0" applyNumberFormat="1" applyFont="1" applyFill="1" applyBorder="1" applyAlignment="1">
      <alignment horizontal="center" vertical="center" wrapText="1"/>
    </xf>
    <xf numFmtId="0" fontId="27" fillId="0" borderId="1" xfId="0" applyNumberFormat="1" applyFont="1" applyBorder="1" applyAlignment="1" applyProtection="1">
      <alignment vertical="top" wrapText="1"/>
    </xf>
    <xf numFmtId="0" fontId="0" fillId="0" borderId="2" xfId="0" applyBorder="1" applyAlignment="1">
      <alignment vertical="top" wrapText="1"/>
    </xf>
    <xf numFmtId="0" fontId="0" fillId="0" borderId="3" xfId="0" applyBorder="1" applyAlignment="1">
      <alignment vertical="top" wrapText="1"/>
    </xf>
    <xf numFmtId="0" fontId="34" fillId="0" borderId="41" xfId="0" applyNumberFormat="1" applyFont="1" applyBorder="1" applyAlignment="1" applyProtection="1">
      <alignment vertical="center" wrapText="1"/>
    </xf>
    <xf numFmtId="0" fontId="0" fillId="0" borderId="42" xfId="0" applyBorder="1" applyAlignment="1">
      <alignment vertical="center" wrapText="1"/>
    </xf>
    <xf numFmtId="0" fontId="5" fillId="0" borderId="53" xfId="0" applyFont="1" applyBorder="1" applyAlignment="1">
      <alignment vertical="center" wrapText="1"/>
    </xf>
    <xf numFmtId="0" fontId="5" fillId="0" borderId="0" xfId="0" applyFont="1" applyBorder="1" applyAlignment="1">
      <alignment vertical="center" wrapText="1"/>
    </xf>
    <xf numFmtId="0" fontId="0" fillId="0" borderId="38" xfId="0" applyBorder="1" applyAlignment="1">
      <alignment vertical="center" wrapText="1"/>
    </xf>
    <xf numFmtId="0" fontId="0" fillId="0" borderId="47" xfId="0" applyBorder="1" applyAlignment="1">
      <alignment vertical="center" wrapText="1"/>
    </xf>
    <xf numFmtId="0" fontId="34" fillId="0" borderId="5" xfId="0" applyNumberFormat="1" applyFont="1" applyBorder="1" applyAlignment="1" applyProtection="1">
      <alignment vertical="center" wrapText="1"/>
    </xf>
    <xf numFmtId="0" fontId="34" fillId="0" borderId="7" xfId="0" applyNumberFormat="1" applyFont="1" applyBorder="1" applyAlignment="1" applyProtection="1">
      <alignment vertical="center" wrapText="1"/>
    </xf>
    <xf numFmtId="0" fontId="34" fillId="0" borderId="6" xfId="0" applyNumberFormat="1" applyFont="1" applyBorder="1" applyAlignment="1" applyProtection="1">
      <alignment vertical="center" wrapText="1"/>
    </xf>
    <xf numFmtId="0" fontId="34" fillId="0" borderId="14" xfId="0" applyNumberFormat="1" applyFont="1" applyBorder="1" applyAlignment="1" applyProtection="1">
      <alignment vertical="center" wrapText="1"/>
    </xf>
    <xf numFmtId="0" fontId="34" fillId="0" borderId="16" xfId="0" applyNumberFormat="1" applyFont="1" applyBorder="1" applyAlignment="1" applyProtection="1">
      <alignment vertical="center" wrapText="1"/>
    </xf>
    <xf numFmtId="0" fontId="34" fillId="0" borderId="17" xfId="0" applyNumberFormat="1" applyFont="1" applyBorder="1" applyAlignment="1" applyProtection="1">
      <alignment vertical="center" wrapText="1"/>
    </xf>
    <xf numFmtId="0" fontId="34" fillId="0" borderId="9" xfId="0" applyNumberFormat="1" applyFont="1" applyBorder="1" applyAlignment="1" applyProtection="1">
      <alignment vertical="center" wrapText="1"/>
    </xf>
    <xf numFmtId="0" fontId="34" fillId="0" borderId="11" xfId="0" applyNumberFormat="1" applyFont="1" applyBorder="1" applyAlignment="1" applyProtection="1">
      <alignment vertical="center" wrapText="1"/>
    </xf>
    <xf numFmtId="0" fontId="34" fillId="0" borderId="10" xfId="0" applyNumberFormat="1" applyFont="1" applyBorder="1" applyAlignment="1" applyProtection="1">
      <alignment vertical="center" wrapText="1"/>
    </xf>
    <xf numFmtId="0" fontId="23" fillId="0" borderId="54" xfId="0" applyNumberFormat="1" applyFont="1" applyFill="1" applyBorder="1" applyAlignment="1" applyProtection="1">
      <alignment horizontal="center" vertical="center" wrapText="1"/>
    </xf>
    <xf numFmtId="0" fontId="0" fillId="0" borderId="34" xfId="0" applyBorder="1" applyAlignment="1">
      <alignment horizontal="center" vertical="center" wrapText="1"/>
    </xf>
    <xf numFmtId="0" fontId="27" fillId="0" borderId="55" xfId="0" applyNumberFormat="1" applyFont="1" applyFill="1" applyBorder="1" applyAlignment="1" applyProtection="1">
      <alignment horizontal="center" vertical="center" wrapText="1"/>
    </xf>
    <xf numFmtId="0" fontId="40" fillId="0" borderId="47" xfId="0" applyFont="1" applyBorder="1" applyAlignment="1">
      <alignment horizontal="center" vertical="center" wrapText="1"/>
    </xf>
    <xf numFmtId="0" fontId="23" fillId="0" borderId="44" xfId="0" applyNumberFormat="1" applyFont="1" applyFill="1" applyBorder="1" applyAlignment="1" applyProtection="1">
      <alignment horizontal="center" vertical="center" wrapText="1"/>
    </xf>
    <xf numFmtId="3" fontId="23" fillId="0" borderId="59" xfId="0" applyNumberFormat="1" applyFont="1" applyFill="1" applyBorder="1" applyAlignment="1" applyProtection="1">
      <alignment horizontal="center" vertical="center" wrapText="1"/>
    </xf>
    <xf numFmtId="3" fontId="23" fillId="0" borderId="63" xfId="0" applyNumberFormat="1" applyFont="1" applyFill="1" applyBorder="1" applyAlignment="1" applyProtection="1">
      <alignment horizontal="center" vertical="center" wrapText="1"/>
    </xf>
    <xf numFmtId="3" fontId="5" fillId="0" borderId="60" xfId="0" applyNumberFormat="1" applyFont="1" applyFill="1" applyBorder="1" applyAlignment="1">
      <alignment horizontal="center" vertical="center" wrapText="1"/>
    </xf>
    <xf numFmtId="3" fontId="23" fillId="3" borderId="63" xfId="0" applyNumberFormat="1" applyFont="1" applyFill="1" applyBorder="1" applyAlignment="1" applyProtection="1">
      <alignment horizontal="center" vertical="center" wrapText="1"/>
    </xf>
    <xf numFmtId="0" fontId="23" fillId="3" borderId="29" xfId="0" applyNumberFormat="1" applyFont="1" applyFill="1" applyBorder="1" applyAlignment="1" applyProtection="1">
      <alignment horizontal="center" vertical="center" wrapText="1"/>
    </xf>
    <xf numFmtId="0" fontId="0" fillId="0" borderId="15" xfId="0" applyBorder="1" applyAlignment="1">
      <alignment horizontal="center" vertical="center" wrapText="1"/>
    </xf>
    <xf numFmtId="0" fontId="27" fillId="3" borderId="46" xfId="0" applyNumberFormat="1" applyFont="1" applyFill="1" applyBorder="1" applyAlignment="1" applyProtection="1">
      <alignment horizontal="center" vertical="center" wrapText="1"/>
    </xf>
    <xf numFmtId="0" fontId="23" fillId="0" borderId="53" xfId="0" applyNumberFormat="1" applyFont="1" applyFill="1" applyBorder="1" applyAlignment="1" applyProtection="1">
      <alignment horizontal="center" vertical="center" wrapText="1"/>
    </xf>
    <xf numFmtId="0" fontId="23" fillId="3" borderId="53" xfId="0" applyNumberFormat="1" applyFont="1" applyFill="1" applyBorder="1" applyAlignment="1" applyProtection="1">
      <alignment horizontal="center" vertical="center" wrapText="1"/>
    </xf>
    <xf numFmtId="0" fontId="5" fillId="3" borderId="38" xfId="0" applyFont="1" applyFill="1" applyBorder="1" applyAlignment="1">
      <alignment horizontal="center" vertical="center" wrapText="1"/>
    </xf>
    <xf numFmtId="3" fontId="23" fillId="4" borderId="37" xfId="0" applyNumberFormat="1" applyFont="1" applyFill="1" applyBorder="1" applyAlignment="1" applyProtection="1">
      <alignment horizontal="center" vertical="center" wrapText="1"/>
    </xf>
    <xf numFmtId="0" fontId="23" fillId="4" borderId="29" xfId="0" applyNumberFormat="1" applyFont="1" applyFill="1" applyBorder="1" applyAlignment="1" applyProtection="1">
      <alignment horizontal="center" vertical="center" wrapText="1"/>
    </xf>
    <xf numFmtId="0" fontId="27" fillId="4" borderId="46" xfId="0" applyNumberFormat="1" applyFont="1" applyFill="1" applyBorder="1" applyAlignment="1" applyProtection="1">
      <alignment horizontal="center" vertical="center" wrapText="1"/>
    </xf>
    <xf numFmtId="0" fontId="23" fillId="0" borderId="36" xfId="0" applyNumberFormat="1" applyFont="1" applyFill="1" applyBorder="1" applyAlignment="1" applyProtection="1">
      <alignment horizontal="center" vertical="center" wrapText="1"/>
    </xf>
    <xf numFmtId="0" fontId="5" fillId="4" borderId="38" xfId="0" applyFont="1" applyFill="1" applyBorder="1" applyAlignment="1">
      <alignment horizontal="center" vertical="center" wrapText="1"/>
    </xf>
    <xf numFmtId="0" fontId="23" fillId="4" borderId="53" xfId="0" applyNumberFormat="1" applyFont="1" applyFill="1" applyBorder="1" applyAlignment="1" applyProtection="1">
      <alignment horizontal="center" vertical="center" wrapText="1"/>
    </xf>
    <xf numFmtId="3" fontId="23" fillId="4" borderId="63" xfId="0" applyNumberFormat="1" applyFont="1" applyFill="1" applyBorder="1" applyAlignment="1" applyProtection="1">
      <alignment horizontal="center" vertical="center" wrapText="1"/>
    </xf>
    <xf numFmtId="0" fontId="27" fillId="0" borderId="0" xfId="0" applyFont="1" applyFill="1" applyAlignment="1">
      <alignment vertical="top" wrapText="1"/>
    </xf>
    <xf numFmtId="0" fontId="34" fillId="0" borderId="1" xfId="0" applyNumberFormat="1" applyFont="1" applyBorder="1" applyAlignment="1" applyProtection="1">
      <alignment horizontal="center" vertical="center" wrapText="1"/>
    </xf>
    <xf numFmtId="0" fontId="34" fillId="0" borderId="2" xfId="0" applyNumberFormat="1" applyFont="1" applyBorder="1" applyAlignment="1" applyProtection="1">
      <alignment horizontal="center" vertical="center" wrapText="1"/>
    </xf>
    <xf numFmtId="0" fontId="34" fillId="0" borderId="3" xfId="0" applyNumberFormat="1" applyFont="1" applyBorder="1" applyAlignment="1" applyProtection="1">
      <alignment horizontal="center" vertical="center" wrapText="1"/>
    </xf>
    <xf numFmtId="0" fontId="27" fillId="0" borderId="2" xfId="0" applyNumberFormat="1" applyFont="1" applyBorder="1" applyAlignment="1" applyProtection="1">
      <alignment horizontal="center" vertical="center" wrapText="1"/>
    </xf>
    <xf numFmtId="0" fontId="27" fillId="0" borderId="3" xfId="0" applyNumberFormat="1" applyFont="1" applyBorder="1" applyAlignment="1" applyProtection="1">
      <alignment horizontal="center" vertical="center" wrapText="1"/>
    </xf>
    <xf numFmtId="0" fontId="0" fillId="0" borderId="46" xfId="0" applyBorder="1" applyAlignment="1">
      <alignment vertical="center" wrapText="1"/>
    </xf>
    <xf numFmtId="0" fontId="0" fillId="0" borderId="55" xfId="0" applyBorder="1" applyAlignment="1">
      <alignment vertical="center" wrapText="1"/>
    </xf>
    <xf numFmtId="0" fontId="34" fillId="0" borderId="43" xfId="0" applyNumberFormat="1" applyFont="1" applyBorder="1" applyAlignment="1" applyProtection="1">
      <alignment vertical="center" wrapText="1"/>
    </xf>
    <xf numFmtId="0" fontId="34" fillId="0" borderId="44" xfId="0" applyNumberFormat="1" applyFont="1" applyBorder="1" applyAlignment="1" applyProtection="1">
      <alignment vertical="center" wrapText="1"/>
    </xf>
    <xf numFmtId="0" fontId="34" fillId="0" borderId="12" xfId="0" applyNumberFormat="1" applyFont="1" applyBorder="1" applyAlignment="1" applyProtection="1">
      <alignment vertical="center" wrapText="1"/>
    </xf>
    <xf numFmtId="0" fontId="34" fillId="0" borderId="56" xfId="0" applyNumberFormat="1" applyFont="1" applyBorder="1" applyAlignment="1" applyProtection="1">
      <alignment vertical="center" wrapText="1"/>
    </xf>
    <xf numFmtId="0" fontId="34" fillId="0" borderId="65" xfId="0" applyNumberFormat="1" applyFont="1" applyBorder="1" applyAlignment="1" applyProtection="1">
      <alignment vertical="center" wrapText="1"/>
    </xf>
    <xf numFmtId="0" fontId="34" fillId="0" borderId="58" xfId="0" applyNumberFormat="1" applyFont="1" applyBorder="1" applyAlignment="1" applyProtection="1">
      <alignment vertical="center" wrapText="1"/>
    </xf>
    <xf numFmtId="0" fontId="27" fillId="0" borderId="41" xfId="0" applyNumberFormat="1" applyFont="1" applyBorder="1" applyAlignment="1" applyProtection="1">
      <alignment vertical="top" wrapText="1"/>
    </xf>
    <xf numFmtId="0" fontId="0" fillId="0" borderId="52" xfId="0" applyBorder="1" applyAlignment="1">
      <alignment vertical="top" wrapText="1"/>
    </xf>
    <xf numFmtId="0" fontId="0" fillId="0" borderId="42" xfId="0" applyBorder="1" applyAlignment="1">
      <alignment vertical="top" wrapText="1"/>
    </xf>
    <xf numFmtId="3" fontId="23" fillId="0" borderId="40" xfId="0" applyNumberFormat="1" applyFont="1" applyFill="1" applyBorder="1" applyAlignment="1" applyProtection="1">
      <alignment horizontal="center" vertical="center" wrapText="1"/>
    </xf>
    <xf numFmtId="3" fontId="23" fillId="0" borderId="64" xfId="0" applyNumberFormat="1" applyFont="1" applyFill="1" applyBorder="1" applyAlignment="1" applyProtection="1">
      <alignment horizontal="center" vertical="center" wrapText="1"/>
    </xf>
    <xf numFmtId="3" fontId="23" fillId="3" borderId="61" xfId="0" applyNumberFormat="1" applyFont="1" applyFill="1" applyBorder="1" applyAlignment="1" applyProtection="1">
      <alignment horizontal="center" vertical="center" wrapText="1"/>
    </xf>
    <xf numFmtId="3" fontId="23" fillId="3" borderId="37" xfId="0" applyNumberFormat="1" applyFont="1" applyFill="1" applyBorder="1" applyAlignment="1" applyProtection="1">
      <alignment horizontal="center" vertical="center" wrapText="1"/>
    </xf>
    <xf numFmtId="3" fontId="23" fillId="3" borderId="40" xfId="0" applyNumberFormat="1" applyFont="1" applyFill="1" applyBorder="1" applyAlignment="1" applyProtection="1">
      <alignment horizontal="center" vertical="center" wrapText="1"/>
    </xf>
    <xf numFmtId="3" fontId="23" fillId="3" borderId="64" xfId="0" applyNumberFormat="1" applyFont="1" applyFill="1" applyBorder="1" applyAlignment="1" applyProtection="1">
      <alignment horizontal="center" vertical="center" wrapText="1"/>
    </xf>
    <xf numFmtId="3" fontId="23" fillId="3" borderId="66" xfId="0" applyNumberFormat="1" applyFont="1" applyFill="1" applyBorder="1" applyAlignment="1" applyProtection="1">
      <alignment horizontal="center" vertical="center" wrapText="1"/>
    </xf>
    <xf numFmtId="3" fontId="23" fillId="3" borderId="67" xfId="0" applyNumberFormat="1" applyFont="1" applyFill="1" applyBorder="1" applyAlignment="1" applyProtection="1">
      <alignment horizontal="center" vertical="center" wrapText="1"/>
    </xf>
    <xf numFmtId="3" fontId="23" fillId="4" borderId="66" xfId="0" applyNumberFormat="1" applyFont="1" applyFill="1" applyBorder="1" applyAlignment="1" applyProtection="1">
      <alignment horizontal="center" vertical="center" wrapText="1"/>
    </xf>
    <xf numFmtId="3" fontId="23" fillId="4" borderId="67" xfId="0" applyNumberFormat="1" applyFont="1" applyFill="1" applyBorder="1" applyAlignment="1" applyProtection="1">
      <alignment horizontal="center" vertical="center" wrapText="1"/>
    </xf>
    <xf numFmtId="3" fontId="23" fillId="4" borderId="40" xfId="0" applyNumberFormat="1" applyFont="1" applyFill="1" applyBorder="1" applyAlignment="1" applyProtection="1">
      <alignment horizontal="center" vertical="center" wrapText="1"/>
    </xf>
    <xf numFmtId="3" fontId="23" fillId="4" borderId="64" xfId="0" applyNumberFormat="1" applyFont="1" applyFill="1" applyBorder="1" applyAlignment="1" applyProtection="1">
      <alignment horizontal="center" vertical="center" wrapText="1"/>
    </xf>
    <xf numFmtId="0" fontId="27" fillId="0" borderId="46" xfId="0" applyFont="1" applyBorder="1" applyAlignment="1">
      <alignment vertical="top" wrapText="1"/>
    </xf>
    <xf numFmtId="0" fontId="23" fillId="0" borderId="55" xfId="0" applyFont="1" applyBorder="1" applyAlignment="1">
      <alignment vertical="top" wrapText="1"/>
    </xf>
    <xf numFmtId="0" fontId="23" fillId="0" borderId="47" xfId="0" applyFont="1" applyBorder="1" applyAlignment="1">
      <alignment vertical="top" wrapText="1"/>
    </xf>
    <xf numFmtId="0" fontId="34" fillId="0" borderId="62" xfId="0" applyNumberFormat="1" applyFont="1" applyBorder="1" applyAlignment="1" applyProtection="1">
      <alignment vertical="center" wrapText="1"/>
    </xf>
    <xf numFmtId="0" fontId="34" fillId="0" borderId="68" xfId="0" applyNumberFormat="1" applyFont="1" applyBorder="1" applyAlignment="1" applyProtection="1">
      <alignment vertical="center" wrapText="1"/>
    </xf>
    <xf numFmtId="0" fontId="34" fillId="0" borderId="69" xfId="0" applyNumberFormat="1" applyFont="1" applyBorder="1" applyAlignment="1" applyProtection="1">
      <alignment vertical="center" wrapText="1"/>
    </xf>
    <xf numFmtId="0" fontId="27" fillId="0" borderId="53" xfId="0" applyNumberFormat="1" applyFont="1" applyBorder="1" applyAlignment="1" applyProtection="1">
      <alignment vertical="top" wrapText="1"/>
    </xf>
    <xf numFmtId="0" fontId="33" fillId="0" borderId="0" xfId="0" applyFont="1" applyBorder="1" applyAlignment="1">
      <alignment vertical="top" wrapText="1"/>
    </xf>
    <xf numFmtId="0" fontId="33" fillId="0" borderId="38" xfId="0" applyFont="1" applyBorder="1" applyAlignment="1">
      <alignment vertical="top" wrapText="1"/>
    </xf>
    <xf numFmtId="3" fontId="5" fillId="3" borderId="62" xfId="0" applyNumberFormat="1" applyFont="1" applyFill="1" applyBorder="1" applyAlignment="1">
      <alignment horizontal="center" vertical="center" wrapText="1"/>
    </xf>
    <xf numFmtId="3" fontId="23" fillId="3" borderId="62"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5" fillId="5" borderId="42" xfId="0" applyFont="1" applyFill="1" applyBorder="1" applyAlignment="1">
      <alignment horizontal="center" vertical="center" wrapText="1"/>
    </xf>
    <xf numFmtId="0" fontId="23" fillId="5" borderId="53" xfId="0" applyNumberFormat="1" applyFont="1" applyFill="1" applyBorder="1" applyAlignment="1" applyProtection="1">
      <alignment horizontal="center" vertical="center" wrapText="1"/>
    </xf>
    <xf numFmtId="0" fontId="5" fillId="5" borderId="38" xfId="0" applyFont="1" applyFill="1" applyBorder="1" applyAlignment="1">
      <alignment horizontal="center" vertical="center" wrapText="1"/>
    </xf>
    <xf numFmtId="0" fontId="5" fillId="5" borderId="46" xfId="0" applyFont="1" applyFill="1" applyBorder="1" applyAlignment="1">
      <alignment horizontal="center" vertical="center" wrapText="1"/>
    </xf>
    <xf numFmtId="0" fontId="5" fillId="5" borderId="47" xfId="0" applyFont="1" applyFill="1" applyBorder="1" applyAlignment="1">
      <alignment horizontal="center" vertical="center" wrapText="1"/>
    </xf>
    <xf numFmtId="0" fontId="23" fillId="5" borderId="43" xfId="0" applyNumberFormat="1" applyFont="1" applyFill="1" applyBorder="1" applyAlignment="1" applyProtection="1">
      <alignment horizontal="center" vertical="center" wrapText="1"/>
    </xf>
    <xf numFmtId="3" fontId="23" fillId="5" borderId="59" xfId="0" applyNumberFormat="1" applyFont="1" applyFill="1" applyBorder="1" applyAlignment="1" applyProtection="1">
      <alignment horizontal="center" vertical="center" wrapText="1"/>
    </xf>
    <xf numFmtId="3" fontId="23" fillId="5" borderId="63" xfId="0" applyNumberFormat="1" applyFont="1" applyFill="1" applyBorder="1" applyAlignment="1" applyProtection="1">
      <alignment horizontal="center" vertical="center" wrapText="1"/>
    </xf>
    <xf numFmtId="3" fontId="5" fillId="5" borderId="60" xfId="0" applyNumberFormat="1" applyFont="1" applyFill="1" applyBorder="1" applyAlignment="1">
      <alignment horizontal="center" vertical="center" wrapText="1"/>
    </xf>
    <xf numFmtId="3" fontId="23" fillId="5" borderId="61" xfId="0" applyNumberFormat="1" applyFont="1" applyFill="1" applyBorder="1" applyAlignment="1" applyProtection="1">
      <alignment horizontal="center" vertical="center" wrapText="1"/>
    </xf>
    <xf numFmtId="3" fontId="23" fillId="5" borderId="37" xfId="0" applyNumberFormat="1" applyFont="1" applyFill="1" applyBorder="1" applyAlignment="1" applyProtection="1">
      <alignment horizontal="center" vertical="center" wrapText="1"/>
    </xf>
    <xf numFmtId="3" fontId="5" fillId="5" borderId="62" xfId="0" applyNumberFormat="1" applyFont="1" applyFill="1" applyBorder="1" applyAlignment="1">
      <alignment horizontal="center" vertical="center" wrapText="1"/>
    </xf>
    <xf numFmtId="0" fontId="23" fillId="0" borderId="64" xfId="0" applyNumberFormat="1" applyFont="1" applyFill="1" applyBorder="1" applyAlignment="1" applyProtection="1">
      <alignment horizontal="center" vertical="center" wrapText="1"/>
    </xf>
    <xf numFmtId="0" fontId="0" fillId="0" borderId="45" xfId="0" applyBorder="1" applyAlignment="1">
      <alignment horizontal="center" vertical="center" wrapText="1"/>
    </xf>
    <xf numFmtId="0" fontId="23" fillId="0" borderId="29" xfId="0" applyNumberFormat="1" applyFont="1" applyFill="1" applyBorder="1" applyAlignment="1" applyProtection="1">
      <alignment horizontal="center" vertical="center" wrapText="1"/>
    </xf>
    <xf numFmtId="3" fontId="23" fillId="0" borderId="61" xfId="0" applyNumberFormat="1" applyFont="1" applyFill="1" applyBorder="1" applyAlignment="1" applyProtection="1">
      <alignment horizontal="center" vertical="center" wrapText="1"/>
    </xf>
    <xf numFmtId="3" fontId="23" fillId="0" borderId="37" xfId="0" applyNumberFormat="1" applyFont="1" applyFill="1" applyBorder="1" applyAlignment="1" applyProtection="1">
      <alignment horizontal="center" vertical="center" wrapText="1"/>
    </xf>
    <xf numFmtId="3" fontId="5" fillId="0" borderId="62" xfId="0" applyNumberFormat="1" applyFont="1" applyFill="1" applyBorder="1" applyAlignment="1">
      <alignment horizontal="center" vertical="center" wrapText="1"/>
    </xf>
    <xf numFmtId="0" fontId="23" fillId="5" borderId="29" xfId="0" applyNumberFormat="1" applyFont="1" applyFill="1" applyBorder="1" applyAlignment="1" applyProtection="1">
      <alignment horizontal="center" vertical="center" wrapText="1"/>
    </xf>
    <xf numFmtId="0" fontId="27" fillId="5" borderId="46" xfId="0" applyNumberFormat="1" applyFont="1" applyFill="1" applyBorder="1" applyAlignment="1" applyProtection="1">
      <alignment horizontal="center" vertical="center" wrapText="1"/>
    </xf>
    <xf numFmtId="0" fontId="26" fillId="0" borderId="52" xfId="0" applyNumberFormat="1" applyFont="1" applyFill="1" applyBorder="1" applyAlignment="1" applyProtection="1">
      <alignment vertical="center" wrapText="1"/>
    </xf>
    <xf numFmtId="0" fontId="31" fillId="0" borderId="52" xfId="0" applyFont="1" applyFill="1" applyBorder="1" applyAlignment="1">
      <alignment vertical="center" wrapText="1"/>
    </xf>
    <xf numFmtId="0" fontId="31" fillId="0" borderId="42" xfId="0" applyFont="1" applyFill="1" applyBorder="1" applyAlignment="1">
      <alignment vertical="center" wrapText="1"/>
    </xf>
    <xf numFmtId="0" fontId="31" fillId="0" borderId="55" xfId="0" applyFont="1" applyFill="1" applyBorder="1" applyAlignment="1">
      <alignment vertical="center" wrapText="1"/>
    </xf>
    <xf numFmtId="0" fontId="31" fillId="0" borderId="47" xfId="0" applyFont="1" applyFill="1" applyBorder="1" applyAlignment="1">
      <alignment vertical="center" wrapText="1"/>
    </xf>
    <xf numFmtId="0" fontId="13" fillId="0" borderId="0" xfId="0" applyFont="1" applyAlignment="1">
      <alignment vertical="top" wrapText="1"/>
    </xf>
    <xf numFmtId="0" fontId="27" fillId="6" borderId="53" xfId="0" applyNumberFormat="1" applyFont="1" applyFill="1" applyBorder="1" applyAlignment="1" applyProtection="1">
      <alignment vertical="top" wrapText="1"/>
    </xf>
    <xf numFmtId="0" fontId="0" fillId="6" borderId="0" xfId="0" applyFill="1" applyBorder="1" applyAlignment="1">
      <alignment vertical="top" wrapText="1"/>
    </xf>
    <xf numFmtId="0" fontId="0" fillId="6" borderId="38" xfId="0" applyFill="1" applyBorder="1" applyAlignment="1">
      <alignment vertical="top" wrapText="1"/>
    </xf>
    <xf numFmtId="0" fontId="5" fillId="6" borderId="53" xfId="0" applyNumberFormat="1" applyFont="1" applyFill="1" applyBorder="1" applyAlignment="1" applyProtection="1">
      <alignment vertical="top" wrapText="1"/>
    </xf>
    <xf numFmtId="0" fontId="13" fillId="6" borderId="0" xfId="0" applyFont="1" applyFill="1" applyBorder="1" applyAlignment="1">
      <alignment vertical="top" wrapText="1"/>
    </xf>
    <xf numFmtId="0" fontId="13" fillId="6" borderId="38" xfId="0" applyFont="1" applyFill="1" applyBorder="1" applyAlignment="1">
      <alignment vertical="top" wrapText="1"/>
    </xf>
    <xf numFmtId="0" fontId="0" fillId="0" borderId="52" xfId="0" applyBorder="1" applyAlignment="1">
      <alignment vertical="center" wrapText="1"/>
    </xf>
    <xf numFmtId="0" fontId="0" fillId="0" borderId="53" xfId="0" applyBorder="1" applyAlignment="1">
      <alignment vertical="center" wrapText="1"/>
    </xf>
    <xf numFmtId="0" fontId="0" fillId="0" borderId="0" xfId="0" applyAlignment="1">
      <alignment vertical="center" wrapText="1"/>
    </xf>
    <xf numFmtId="0" fontId="23" fillId="3" borderId="40" xfId="0" applyNumberFormat="1" applyFont="1" applyFill="1" applyBorder="1" applyAlignment="1" applyProtection="1">
      <alignment vertical="center" wrapText="1"/>
    </xf>
    <xf numFmtId="0" fontId="23" fillId="3" borderId="64" xfId="0" applyNumberFormat="1" applyFont="1" applyFill="1" applyBorder="1" applyAlignment="1" applyProtection="1">
      <alignment vertical="center" wrapText="1"/>
    </xf>
    <xf numFmtId="0" fontId="23" fillId="3" borderId="45" xfId="0" applyNumberFormat="1" applyFont="1" applyFill="1" applyBorder="1" applyAlignment="1" applyProtection="1">
      <alignment vertical="center" wrapText="1"/>
    </xf>
    <xf numFmtId="0" fontId="23" fillId="3" borderId="40" xfId="0" applyNumberFormat="1" applyFont="1" applyFill="1" applyBorder="1" applyAlignment="1" applyProtection="1">
      <alignment horizontal="center" vertical="center" wrapText="1"/>
    </xf>
    <xf numFmtId="0" fontId="23" fillId="3" borderId="64" xfId="0" applyNumberFormat="1" applyFont="1" applyFill="1" applyBorder="1" applyAlignment="1" applyProtection="1">
      <alignment horizontal="center" vertical="center" wrapText="1"/>
    </xf>
    <xf numFmtId="0" fontId="23" fillId="3" borderId="45" xfId="0" applyNumberFormat="1" applyFont="1" applyFill="1" applyBorder="1" applyAlignment="1" applyProtection="1">
      <alignment horizontal="center" vertical="center" wrapText="1"/>
    </xf>
    <xf numFmtId="3" fontId="23" fillId="3" borderId="45" xfId="0" applyNumberFormat="1" applyFont="1" applyFill="1" applyBorder="1" applyAlignment="1" applyProtection="1">
      <alignment horizontal="center" vertical="center" wrapText="1"/>
    </xf>
    <xf numFmtId="3" fontId="23" fillId="3" borderId="69" xfId="0" applyNumberFormat="1" applyFont="1" applyFill="1" applyBorder="1" applyAlignment="1" applyProtection="1">
      <alignment horizontal="center" vertical="center" wrapText="1"/>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3" fontId="23" fillId="4" borderId="62" xfId="0" applyNumberFormat="1" applyFont="1" applyFill="1" applyBorder="1" applyAlignment="1" applyProtection="1">
      <alignment horizontal="center" vertical="center" wrapText="1"/>
    </xf>
    <xf numFmtId="3" fontId="23" fillId="4" borderId="69" xfId="0" applyNumberFormat="1" applyFont="1" applyFill="1" applyBorder="1" applyAlignment="1" applyProtection="1">
      <alignment horizontal="center" vertical="center" wrapText="1"/>
    </xf>
    <xf numFmtId="0" fontId="34" fillId="0" borderId="45" xfId="0" applyNumberFormat="1" applyFont="1" applyBorder="1" applyAlignment="1" applyProtection="1">
      <alignment horizontal="center" vertical="center" wrapText="1"/>
    </xf>
    <xf numFmtId="0" fontId="26" fillId="0" borderId="41" xfId="0" applyNumberFormat="1" applyFont="1" applyBorder="1" applyAlignment="1" applyProtection="1">
      <alignment vertical="center" wrapText="1"/>
    </xf>
    <xf numFmtId="0" fontId="26" fillId="0" borderId="42" xfId="0" applyNumberFormat="1" applyFont="1" applyBorder="1" applyAlignment="1" applyProtection="1">
      <alignment vertical="center" wrapText="1"/>
    </xf>
    <xf numFmtId="0" fontId="26" fillId="0" borderId="46" xfId="0" applyNumberFormat="1" applyFont="1" applyBorder="1" applyAlignment="1" applyProtection="1">
      <alignment vertical="center" wrapText="1"/>
    </xf>
    <xf numFmtId="0" fontId="26" fillId="0" borderId="55" xfId="0" applyNumberFormat="1" applyFont="1" applyBorder="1" applyAlignment="1" applyProtection="1">
      <alignment vertical="center" wrapText="1"/>
    </xf>
    <xf numFmtId="0" fontId="26" fillId="0" borderId="47" xfId="0" applyNumberFormat="1" applyFont="1" applyBorder="1" applyAlignment="1" applyProtection="1">
      <alignment vertical="center" wrapText="1"/>
    </xf>
    <xf numFmtId="0" fontId="23" fillId="0" borderId="12" xfId="0" applyNumberFormat="1" applyFont="1" applyFill="1" applyBorder="1" applyAlignment="1" applyProtection="1">
      <alignment horizontal="center" vertical="center" wrapText="1"/>
    </xf>
    <xf numFmtId="0" fontId="23" fillId="0" borderId="56" xfId="0" applyNumberFormat="1" applyFont="1" applyFill="1" applyBorder="1" applyAlignment="1" applyProtection="1">
      <alignment horizontal="center" vertical="center" wrapText="1"/>
    </xf>
    <xf numFmtId="0" fontId="23" fillId="0" borderId="58" xfId="0" applyNumberFormat="1" applyFont="1" applyFill="1" applyBorder="1" applyAlignment="1" applyProtection="1">
      <alignment horizontal="center" vertical="center" wrapText="1"/>
    </xf>
    <xf numFmtId="0" fontId="23" fillId="4" borderId="40" xfId="0" applyNumberFormat="1" applyFont="1" applyFill="1" applyBorder="1" applyAlignment="1" applyProtection="1">
      <alignment vertical="center" wrapText="1"/>
    </xf>
    <xf numFmtId="0" fontId="23" fillId="4" borderId="64" xfId="0" applyNumberFormat="1" applyFont="1" applyFill="1" applyBorder="1" applyAlignment="1" applyProtection="1">
      <alignment vertical="center" wrapText="1"/>
    </xf>
    <xf numFmtId="0" fontId="23" fillId="4" borderId="45" xfId="0" applyNumberFormat="1" applyFont="1" applyFill="1" applyBorder="1" applyAlignment="1" applyProtection="1">
      <alignment vertical="center" wrapText="1"/>
    </xf>
    <xf numFmtId="0" fontId="23" fillId="4" borderId="40" xfId="0" applyFont="1" applyFill="1" applyBorder="1" applyAlignment="1">
      <alignment vertical="center" wrapText="1"/>
    </xf>
    <xf numFmtId="0" fontId="23" fillId="4" borderId="64" xfId="0" applyFont="1" applyFill="1" applyBorder="1" applyAlignment="1">
      <alignment vertical="center" wrapText="1"/>
    </xf>
    <xf numFmtId="0" fontId="23" fillId="4" borderId="45" xfId="0" applyFont="1" applyFill="1" applyBorder="1" applyAlignment="1">
      <alignment vertical="center" wrapText="1"/>
    </xf>
    <xf numFmtId="0" fontId="23" fillId="4" borderId="40" xfId="0" applyNumberFormat="1" applyFont="1" applyFill="1" applyBorder="1" applyAlignment="1" applyProtection="1">
      <alignment horizontal="center" vertical="center" wrapText="1"/>
    </xf>
    <xf numFmtId="0" fontId="23" fillId="4" borderId="64" xfId="0" applyNumberFormat="1" applyFont="1" applyFill="1" applyBorder="1" applyAlignment="1" applyProtection="1">
      <alignment horizontal="center" vertical="center" wrapText="1"/>
    </xf>
    <xf numFmtId="0" fontId="23" fillId="4" borderId="45" xfId="0" applyNumberFormat="1" applyFont="1" applyFill="1" applyBorder="1" applyAlignment="1" applyProtection="1">
      <alignment horizontal="center" vertical="center" wrapText="1"/>
    </xf>
    <xf numFmtId="3" fontId="23" fillId="4" borderId="45" xfId="0" applyNumberFormat="1" applyFont="1" applyFill="1" applyBorder="1" applyAlignment="1" applyProtection="1">
      <alignment horizontal="center" vertical="center" wrapText="1"/>
    </xf>
    <xf numFmtId="3" fontId="23" fillId="0" borderId="66" xfId="0" applyNumberFormat="1" applyFont="1" applyFill="1" applyBorder="1" applyAlignment="1" applyProtection="1">
      <alignment horizontal="center" vertical="center" wrapText="1"/>
    </xf>
    <xf numFmtId="3" fontId="23" fillId="0" borderId="67" xfId="0" applyNumberFormat="1" applyFont="1" applyFill="1" applyBorder="1" applyAlignment="1" applyProtection="1">
      <alignment horizontal="center" vertical="center" wrapText="1"/>
    </xf>
    <xf numFmtId="3" fontId="23" fillId="0" borderId="69" xfId="0" applyNumberFormat="1" applyFont="1" applyFill="1" applyBorder="1" applyAlignment="1" applyProtection="1">
      <alignment horizontal="center" vertical="center" wrapText="1"/>
    </xf>
    <xf numFmtId="0" fontId="23" fillId="0" borderId="45" xfId="0" applyNumberFormat="1" applyFont="1" applyFill="1" applyBorder="1" applyAlignment="1" applyProtection="1">
      <alignment horizontal="center" vertical="center" wrapText="1"/>
    </xf>
    <xf numFmtId="49" fontId="23" fillId="0" borderId="40" xfId="0" applyNumberFormat="1" applyFont="1" applyFill="1" applyBorder="1" applyAlignment="1" applyProtection="1">
      <alignment horizontal="center" vertical="center" wrapText="1"/>
    </xf>
    <xf numFmtId="49" fontId="23" fillId="0" borderId="64" xfId="0" applyNumberFormat="1" applyFont="1" applyFill="1" applyBorder="1" applyAlignment="1" applyProtection="1">
      <alignment horizontal="center" vertical="center" wrapText="1"/>
    </xf>
    <xf numFmtId="49" fontId="23" fillId="0" borderId="45" xfId="0" applyNumberFormat="1" applyFont="1" applyFill="1" applyBorder="1" applyAlignment="1" applyProtection="1">
      <alignment horizontal="center" vertical="center" wrapText="1"/>
    </xf>
    <xf numFmtId="3" fontId="23" fillId="0" borderId="45" xfId="0" applyNumberFormat="1" applyFont="1" applyFill="1" applyBorder="1" applyAlignment="1" applyProtection="1">
      <alignment horizontal="center" vertical="center" wrapText="1"/>
    </xf>
    <xf numFmtId="3" fontId="23" fillId="0" borderId="62" xfId="0" applyNumberFormat="1" applyFont="1" applyFill="1" applyBorder="1" applyAlignment="1" applyProtection="1">
      <alignment horizontal="center" vertical="center" wrapText="1"/>
    </xf>
    <xf numFmtId="0" fontId="23" fillId="0" borderId="40" xfId="0" applyNumberFormat="1" applyFont="1" applyFill="1" applyBorder="1" applyAlignment="1" applyProtection="1">
      <alignment horizontal="center" vertical="center" wrapText="1"/>
    </xf>
    <xf numFmtId="0" fontId="27" fillId="0" borderId="1" xfId="0" applyNumberFormat="1" applyFont="1" applyBorder="1" applyAlignment="1" applyProtection="1">
      <alignment horizontal="center" vertical="center" wrapText="1"/>
    </xf>
    <xf numFmtId="0" fontId="34" fillId="0" borderId="52" xfId="0" applyNumberFormat="1" applyFont="1" applyBorder="1" applyAlignment="1" applyProtection="1">
      <alignment vertical="center" wrapText="1"/>
    </xf>
    <xf numFmtId="0" fontId="34" fillId="0" borderId="42" xfId="0" applyNumberFormat="1" applyFont="1" applyBorder="1" applyAlignment="1" applyProtection="1">
      <alignment vertical="center" wrapText="1"/>
    </xf>
    <xf numFmtId="0" fontId="34" fillId="0" borderId="46" xfId="0" applyNumberFormat="1" applyFont="1" applyBorder="1" applyAlignment="1" applyProtection="1">
      <alignment vertical="center" wrapText="1"/>
    </xf>
    <xf numFmtId="0" fontId="34" fillId="0" borderId="55" xfId="0" applyNumberFormat="1" applyFont="1" applyBorder="1" applyAlignment="1" applyProtection="1">
      <alignment vertical="center" wrapText="1"/>
    </xf>
    <xf numFmtId="0" fontId="34" fillId="0" borderId="47" xfId="0" applyNumberFormat="1" applyFont="1" applyBorder="1" applyAlignment="1" applyProtection="1">
      <alignment vertical="center" wrapText="1"/>
    </xf>
    <xf numFmtId="0" fontId="27" fillId="0" borderId="0" xfId="0" applyNumberFormat="1" applyFont="1" applyBorder="1" applyAlignment="1" applyProtection="1">
      <alignment vertical="top" wrapText="1"/>
    </xf>
    <xf numFmtId="0" fontId="40" fillId="0" borderId="0" xfId="0" applyFont="1" applyBorder="1" applyAlignment="1">
      <alignment vertical="top" wrapText="1"/>
    </xf>
    <xf numFmtId="0" fontId="34" fillId="0" borderId="52" xfId="0" applyNumberFormat="1" applyFont="1" applyBorder="1" applyAlignment="1" applyProtection="1">
      <alignment horizontal="center" vertical="center" wrapText="1"/>
    </xf>
    <xf numFmtId="0" fontId="34" fillId="0" borderId="42" xfId="0" applyNumberFormat="1" applyFont="1" applyBorder="1" applyAlignment="1" applyProtection="1">
      <alignment horizontal="center" vertical="center" wrapText="1"/>
    </xf>
    <xf numFmtId="0" fontId="34" fillId="0" borderId="46" xfId="0" applyNumberFormat="1" applyFont="1" applyBorder="1" applyAlignment="1" applyProtection="1">
      <alignment horizontal="center" vertical="center" wrapText="1"/>
    </xf>
    <xf numFmtId="0" fontId="34" fillId="0" borderId="55" xfId="0" applyNumberFormat="1" applyFont="1" applyBorder="1" applyAlignment="1" applyProtection="1">
      <alignment horizontal="center" vertical="center" wrapText="1"/>
    </xf>
    <xf numFmtId="0" fontId="34" fillId="0" borderId="47" xfId="0" applyNumberFormat="1" applyFont="1" applyBorder="1" applyAlignment="1" applyProtection="1">
      <alignment horizontal="center" vertical="center" wrapText="1"/>
    </xf>
    <xf numFmtId="0" fontId="34" fillId="0" borderId="53" xfId="0" applyNumberFormat="1" applyFont="1" applyBorder="1" applyAlignment="1" applyProtection="1">
      <alignment vertical="center" wrapText="1"/>
    </xf>
    <xf numFmtId="0" fontId="34" fillId="0" borderId="0" xfId="0" applyNumberFormat="1" applyFont="1" applyBorder="1" applyAlignment="1" applyProtection="1">
      <alignment vertical="center" wrapText="1"/>
    </xf>
    <xf numFmtId="0" fontId="34" fillId="0" borderId="38" xfId="0" applyNumberFormat="1" applyFont="1" applyBorder="1" applyAlignment="1" applyProtection="1">
      <alignment vertical="center" wrapText="1"/>
    </xf>
    <xf numFmtId="0" fontId="30" fillId="0" borderId="0" xfId="0" applyNumberFormat="1" applyFont="1" applyBorder="1" applyAlignment="1" applyProtection="1">
      <alignment vertical="top" wrapText="1"/>
    </xf>
    <xf numFmtId="4" fontId="0" fillId="0" borderId="0" xfId="0" applyNumberFormat="1" applyFill="1" applyBorder="1" applyAlignment="1">
      <alignment horizontal="right" vertical="top" wrapText="1"/>
    </xf>
    <xf numFmtId="0" fontId="34" fillId="0" borderId="0" xfId="0" applyNumberFormat="1" applyFont="1" applyBorder="1" applyAlignment="1" applyProtection="1">
      <alignment horizontal="right" vertical="top" wrapText="1"/>
    </xf>
    <xf numFmtId="0" fontId="33" fillId="0" borderId="0" xfId="0" applyFont="1" applyAlignment="1">
      <alignment horizontal="right" vertical="top" wrapText="1"/>
    </xf>
    <xf numFmtId="4" fontId="33" fillId="0" borderId="70" xfId="0" applyNumberFormat="1" applyFont="1" applyBorder="1" applyAlignment="1">
      <alignment vertical="top" wrapText="1"/>
    </xf>
    <xf numFmtId="4" fontId="0" fillId="0" borderId="0" xfId="0" applyNumberFormat="1" applyFill="1" applyBorder="1" applyAlignment="1">
      <alignment vertical="top" wrapText="1"/>
    </xf>
    <xf numFmtId="0" fontId="26" fillId="0" borderId="0" xfId="0" applyNumberFormat="1" applyFont="1" applyBorder="1" applyAlignment="1" applyProtection="1">
      <alignment vertical="top" wrapText="1"/>
    </xf>
    <xf numFmtId="0" fontId="42" fillId="0" borderId="0" xfId="0" applyNumberFormat="1" applyFont="1" applyBorder="1" applyAlignment="1" applyProtection="1">
      <alignment vertical="center" wrapText="1"/>
    </xf>
    <xf numFmtId="0" fontId="43" fillId="0" borderId="0" xfId="0" applyNumberFormat="1" applyFont="1" applyBorder="1" applyAlignment="1" applyProtection="1">
      <alignment vertical="center" wrapText="1"/>
    </xf>
    <xf numFmtId="0" fontId="23" fillId="0" borderId="0" xfId="0" applyNumberFormat="1" applyFont="1" applyBorder="1" applyAlignment="1" applyProtection="1">
      <alignment vertical="top" wrapText="1"/>
    </xf>
    <xf numFmtId="0" fontId="34" fillId="0" borderId="0" xfId="0" applyNumberFormat="1" applyFont="1" applyBorder="1" applyAlignment="1" applyProtection="1">
      <alignment vertical="top" wrapText="1"/>
    </xf>
    <xf numFmtId="0" fontId="5" fillId="6" borderId="29" xfId="0" applyFont="1" applyFill="1" applyBorder="1" applyAlignment="1">
      <alignment wrapText="1"/>
    </xf>
    <xf numFmtId="0" fontId="5" fillId="6" borderId="36" xfId="0" applyFont="1" applyFill="1" applyBorder="1" applyAlignment="1">
      <alignment wrapText="1"/>
    </xf>
    <xf numFmtId="0" fontId="5" fillId="6" borderId="15" xfId="0" applyFont="1" applyFill="1" applyBorder="1" applyAlignment="1">
      <alignment wrapText="1"/>
    </xf>
    <xf numFmtId="4" fontId="5" fillId="6" borderId="14" xfId="0" applyNumberFormat="1" applyFont="1" applyFill="1" applyBorder="1" applyAlignment="1">
      <alignment wrapText="1"/>
    </xf>
    <xf numFmtId="4" fontId="5" fillId="6" borderId="17" xfId="0" applyNumberFormat="1" applyFont="1" applyFill="1" applyBorder="1" applyAlignment="1">
      <alignment wrapText="1"/>
    </xf>
    <xf numFmtId="0" fontId="5" fillId="6" borderId="43" xfId="0" applyFont="1" applyFill="1" applyBorder="1" applyAlignment="1">
      <alignment wrapText="1"/>
    </xf>
    <xf numFmtId="0" fontId="5" fillId="6" borderId="44" xfId="0" applyFont="1" applyFill="1" applyBorder="1" applyAlignment="1">
      <alignment wrapText="1"/>
    </xf>
    <xf numFmtId="0" fontId="5" fillId="6" borderId="12" xfId="0" applyFont="1" applyFill="1" applyBorder="1" applyAlignment="1">
      <alignment wrapText="1"/>
    </xf>
    <xf numFmtId="4" fontId="5" fillId="6" borderId="5" xfId="0" applyNumberFormat="1" applyFont="1" applyFill="1" applyBorder="1" applyAlignment="1">
      <alignment wrapText="1"/>
    </xf>
    <xf numFmtId="4" fontId="5" fillId="6" borderId="6" xfId="0" applyNumberFormat="1" applyFont="1" applyFill="1" applyBorder="1" applyAlignment="1">
      <alignment wrapText="1"/>
    </xf>
    <xf numFmtId="4" fontId="0" fillId="0" borderId="0" xfId="0" applyNumberFormat="1" applyBorder="1" applyAlignment="1">
      <alignment vertical="top" wrapText="1"/>
    </xf>
    <xf numFmtId="0" fontId="23" fillId="0" borderId="64" xfId="0" applyFont="1" applyBorder="1" applyAlignment="1">
      <alignment horizontal="center" vertical="center" wrapText="1"/>
    </xf>
    <xf numFmtId="0" fontId="26" fillId="0" borderId="5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55" xfId="0" applyFont="1" applyBorder="1" applyAlignment="1">
      <alignment horizontal="center" vertical="center" wrapText="1"/>
    </xf>
    <xf numFmtId="4" fontId="5" fillId="6" borderId="29" xfId="0" applyNumberFormat="1" applyFont="1" applyFill="1" applyBorder="1" applyAlignment="1">
      <alignment wrapText="1"/>
    </xf>
    <xf numFmtId="4" fontId="5" fillId="6" borderId="15" xfId="0" applyNumberFormat="1" applyFont="1" applyFill="1" applyBorder="1" applyAlignment="1">
      <alignment wrapText="1"/>
    </xf>
    <xf numFmtId="0" fontId="23" fillId="0" borderId="1" xfId="0" applyFont="1" applyBorder="1" applyAlignment="1">
      <alignment horizontal="center" wrapText="1"/>
    </xf>
    <xf numFmtId="0" fontId="23" fillId="0" borderId="2" xfId="0" applyFont="1" applyBorder="1" applyAlignment="1">
      <alignment horizontal="center" wrapText="1"/>
    </xf>
    <xf numFmtId="0" fontId="33" fillId="0" borderId="2" xfId="0" applyFont="1" applyBorder="1" applyAlignment="1">
      <alignment horizontal="center" wrapText="1"/>
    </xf>
    <xf numFmtId="0" fontId="33" fillId="0" borderId="3" xfId="0" applyFont="1" applyBorder="1" applyAlignment="1">
      <alignment horizontal="center" wrapText="1"/>
    </xf>
    <xf numFmtId="4" fontId="23" fillId="0" borderId="26" xfId="0" applyNumberFormat="1" applyFont="1" applyBorder="1" applyAlignment="1">
      <alignment wrapText="1"/>
    </xf>
    <xf numFmtId="4" fontId="23" fillId="0" borderId="27" xfId="0" applyNumberFormat="1" applyFont="1" applyBorder="1" applyAlignment="1">
      <alignment wrapText="1"/>
    </xf>
    <xf numFmtId="0" fontId="5" fillId="0" borderId="14" xfId="0" applyFont="1" applyBorder="1" applyAlignment="1">
      <alignment wrapText="1"/>
    </xf>
    <xf numFmtId="0" fontId="5" fillId="0" borderId="16" xfId="0" applyFont="1" applyBorder="1" applyAlignment="1">
      <alignment wrapText="1"/>
    </xf>
    <xf numFmtId="0" fontId="0" fillId="0" borderId="16" xfId="0" applyBorder="1" applyAlignment="1">
      <alignment wrapText="1"/>
    </xf>
    <xf numFmtId="0" fontId="0" fillId="0" borderId="17" xfId="0" applyBorder="1" applyAlignment="1">
      <alignment wrapText="1"/>
    </xf>
    <xf numFmtId="4" fontId="5" fillId="0" borderId="14" xfId="0" applyNumberFormat="1" applyFont="1" applyBorder="1" applyAlignment="1">
      <alignment wrapText="1"/>
    </xf>
    <xf numFmtId="4" fontId="5" fillId="0" borderId="17" xfId="0" applyNumberFormat="1" applyFont="1" applyBorder="1" applyAlignment="1">
      <alignment wrapText="1"/>
    </xf>
    <xf numFmtId="0" fontId="5" fillId="0" borderId="56" xfId="0" applyFont="1" applyBorder="1" applyAlignment="1">
      <alignment wrapText="1"/>
    </xf>
    <xf numFmtId="0" fontId="5" fillId="0" borderId="65" xfId="0" applyFont="1" applyBorder="1" applyAlignment="1">
      <alignment wrapText="1"/>
    </xf>
    <xf numFmtId="0" fontId="5" fillId="0" borderId="58" xfId="0" applyFont="1" applyBorder="1" applyAlignment="1">
      <alignment wrapText="1"/>
    </xf>
    <xf numFmtId="4" fontId="5" fillId="0" borderId="56" xfId="0" applyNumberFormat="1" applyFont="1" applyBorder="1" applyAlignment="1">
      <alignment wrapText="1"/>
    </xf>
    <xf numFmtId="4" fontId="5" fillId="0" borderId="58" xfId="0" applyNumberFormat="1" applyFont="1" applyBorder="1" applyAlignment="1">
      <alignment wrapText="1"/>
    </xf>
    <xf numFmtId="0" fontId="0" fillId="0" borderId="0" xfId="0" applyBorder="1" applyAlignment="1">
      <alignment vertical="top" wrapText="1"/>
    </xf>
    <xf numFmtId="49" fontId="0" fillId="0" borderId="45" xfId="0" applyNumberFormat="1" applyBorder="1" applyAlignment="1">
      <alignment horizontal="center" vertical="center" wrapText="1"/>
    </xf>
    <xf numFmtId="0" fontId="0" fillId="0" borderId="45" xfId="0" applyBorder="1" applyAlignment="1">
      <alignment vertical="center" wrapText="1"/>
    </xf>
    <xf numFmtId="0" fontId="23" fillId="3" borderId="42" xfId="0" applyNumberFormat="1" applyFont="1" applyFill="1" applyBorder="1" applyAlignment="1" applyProtection="1">
      <alignment vertical="center" wrapText="1"/>
    </xf>
    <xf numFmtId="0" fontId="27" fillId="2" borderId="42" xfId="0" applyFont="1" applyFill="1" applyBorder="1" applyAlignment="1" applyProtection="1">
      <alignment horizontal="center" vertical="center" wrapText="1"/>
    </xf>
    <xf numFmtId="0" fontId="33" fillId="0" borderId="45" xfId="0" applyFont="1" applyBorder="1" applyAlignment="1">
      <alignment vertical="center" wrapText="1"/>
    </xf>
    <xf numFmtId="0" fontId="60" fillId="0" borderId="0" xfId="0" applyNumberFormat="1" applyFont="1" applyFill="1" applyBorder="1" applyAlignment="1" applyProtection="1">
      <alignment vertical="top" wrapText="1"/>
    </xf>
    <xf numFmtId="0" fontId="66" fillId="0" borderId="0" xfId="0" applyFont="1" applyFill="1" applyBorder="1" applyAlignment="1">
      <alignment vertical="top" wrapText="1"/>
    </xf>
    <xf numFmtId="0" fontId="53" fillId="0" borderId="0" xfId="0" applyNumberFormat="1" applyFont="1" applyBorder="1" applyAlignment="1" applyProtection="1">
      <alignment vertical="top" wrapText="1"/>
    </xf>
    <xf numFmtId="0" fontId="62" fillId="0" borderId="0" xfId="0" applyFont="1" applyBorder="1" applyAlignment="1">
      <alignment vertical="top" wrapText="1"/>
    </xf>
    <xf numFmtId="0" fontId="60" fillId="0" borderId="0" xfId="0" applyNumberFormat="1" applyFont="1" applyBorder="1" applyAlignment="1" applyProtection="1">
      <alignment vertical="top" wrapText="1"/>
    </xf>
    <xf numFmtId="0" fontId="66" fillId="0" borderId="0" xfId="0" applyFont="1" applyBorder="1" applyAlignment="1">
      <alignment vertical="top" wrapText="1"/>
    </xf>
    <xf numFmtId="0" fontId="5" fillId="6" borderId="43" xfId="0" applyFont="1" applyFill="1" applyBorder="1" applyAlignment="1">
      <alignment horizontal="left" vertical="center" wrapText="1"/>
    </xf>
    <xf numFmtId="0" fontId="5" fillId="6" borderId="44" xfId="0" applyFont="1" applyFill="1" applyBorder="1" applyAlignment="1">
      <alignment horizontal="left" vertical="center" wrapText="1"/>
    </xf>
    <xf numFmtId="0" fontId="5" fillId="6" borderId="12" xfId="0" applyFont="1" applyFill="1" applyBorder="1" applyAlignment="1">
      <alignment horizontal="left" vertical="center" wrapText="1"/>
    </xf>
    <xf numFmtId="4" fontId="5" fillId="6" borderId="43" xfId="0" applyNumberFormat="1" applyFont="1" applyFill="1" applyBorder="1" applyAlignment="1">
      <alignment horizontal="right" vertical="center" wrapText="1"/>
    </xf>
    <xf numFmtId="4" fontId="5" fillId="6" borderId="12" xfId="0" applyNumberFormat="1" applyFont="1" applyFill="1" applyBorder="1" applyAlignment="1">
      <alignment horizontal="right" vertical="center" wrapText="1"/>
    </xf>
    <xf numFmtId="0" fontId="5" fillId="0" borderId="29" xfId="0" applyFont="1" applyBorder="1" applyAlignment="1">
      <alignment horizontal="left" vertical="top" wrapText="1"/>
    </xf>
    <xf numFmtId="0" fontId="5" fillId="0" borderId="36" xfId="0" applyFont="1" applyBorder="1" applyAlignment="1">
      <alignment horizontal="left" vertical="top" wrapText="1"/>
    </xf>
    <xf numFmtId="0" fontId="5" fillId="0" borderId="15" xfId="0" applyFont="1" applyBorder="1" applyAlignment="1">
      <alignment horizontal="left" vertical="top" wrapText="1"/>
    </xf>
    <xf numFmtId="4" fontId="5" fillId="0" borderId="29" xfId="0" applyNumberFormat="1" applyFont="1" applyBorder="1" applyAlignment="1">
      <alignment horizontal="right" vertical="center" wrapText="1"/>
    </xf>
    <xf numFmtId="4" fontId="5" fillId="0" borderId="15" xfId="0" applyNumberFormat="1" applyFont="1" applyBorder="1" applyAlignment="1">
      <alignment horizontal="right" vertical="center" wrapText="1"/>
    </xf>
    <xf numFmtId="4" fontId="23" fillId="0" borderId="1" xfId="0" applyNumberFormat="1" applyFont="1" applyBorder="1" applyAlignment="1">
      <alignment vertical="center" wrapText="1"/>
    </xf>
    <xf numFmtId="4" fontId="23" fillId="0" borderId="3" xfId="0" applyNumberFormat="1" applyFont="1" applyBorder="1" applyAlignment="1">
      <alignment vertical="center" wrapText="1"/>
    </xf>
    <xf numFmtId="0" fontId="0" fillId="0" borderId="53" xfId="0" applyBorder="1" applyAlignment="1">
      <alignment horizontal="center" vertical="center" wrapText="1"/>
    </xf>
    <xf numFmtId="0" fontId="0" fillId="0" borderId="46"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6" fillId="0" borderId="41" xfId="0" applyFont="1" applyBorder="1" applyAlignment="1">
      <alignment horizontal="center" vertical="center" wrapText="1"/>
    </xf>
    <xf numFmtId="0" fontId="0" fillId="0" borderId="52" xfId="0" applyBorder="1" applyAlignment="1">
      <alignment horizontal="center" vertical="center" wrapText="1"/>
    </xf>
    <xf numFmtId="0" fontId="0" fillId="0" borderId="55" xfId="0" applyBorder="1" applyAlignment="1">
      <alignment horizontal="center" vertical="center" wrapText="1"/>
    </xf>
    <xf numFmtId="0" fontId="34" fillId="0" borderId="41" xfId="0" applyNumberFormat="1" applyFont="1" applyFill="1" applyBorder="1" applyAlignment="1" applyProtection="1">
      <alignment horizontal="center" vertical="center" wrapText="1"/>
    </xf>
    <xf numFmtId="0" fontId="5" fillId="0" borderId="52" xfId="0" applyFont="1" applyFill="1" applyBorder="1" applyAlignment="1">
      <alignment vertical="center" wrapText="1"/>
    </xf>
    <xf numFmtId="0" fontId="5" fillId="0" borderId="42" xfId="0" applyFont="1" applyFill="1" applyBorder="1" applyAlignment="1">
      <alignment vertical="center" wrapText="1"/>
    </xf>
    <xf numFmtId="0" fontId="5" fillId="0" borderId="46" xfId="0" applyFont="1" applyFill="1" applyBorder="1" applyAlignment="1">
      <alignment vertical="center" wrapText="1"/>
    </xf>
    <xf numFmtId="0" fontId="5" fillId="0" borderId="55" xfId="0" applyFont="1" applyFill="1" applyBorder="1" applyAlignment="1">
      <alignment vertical="center" wrapText="1"/>
    </xf>
    <xf numFmtId="0" fontId="5" fillId="0" borderId="47" xfId="0" applyFont="1" applyFill="1" applyBorder="1" applyAlignment="1">
      <alignment vertical="center" wrapText="1"/>
    </xf>
    <xf numFmtId="0" fontId="53" fillId="0" borderId="0" xfId="0" applyNumberFormat="1" applyFont="1" applyFill="1" applyBorder="1" applyAlignment="1" applyProtection="1">
      <alignment vertical="top" wrapText="1"/>
    </xf>
    <xf numFmtId="0" fontId="62" fillId="0" borderId="0" xfId="0" applyFont="1" applyFill="1" applyBorder="1" applyAlignment="1">
      <alignment vertical="top" wrapText="1"/>
    </xf>
    <xf numFmtId="0" fontId="61" fillId="0" borderId="0" xfId="0" applyNumberFormat="1" applyFont="1" applyFill="1" applyBorder="1" applyAlignment="1" applyProtection="1">
      <alignment horizontal="left" vertical="center" wrapText="1"/>
    </xf>
    <xf numFmtId="0" fontId="67" fillId="0" borderId="0" xfId="0" applyNumberFormat="1" applyFont="1" applyFill="1" applyBorder="1" applyAlignment="1" applyProtection="1">
      <alignment horizontal="left" vertical="center" wrapText="1"/>
    </xf>
    <xf numFmtId="0" fontId="53" fillId="0" borderId="0" xfId="0" applyNumberFormat="1" applyFont="1" applyFill="1" applyBorder="1" applyAlignment="1" applyProtection="1">
      <alignment horizontal="left" vertical="top" wrapText="1"/>
    </xf>
    <xf numFmtId="0" fontId="23" fillId="0" borderId="0" xfId="0" applyNumberFormat="1" applyFont="1" applyBorder="1" applyAlignment="1" applyProtection="1">
      <alignment horizontal="left" vertical="top" wrapText="1"/>
    </xf>
    <xf numFmtId="0" fontId="5" fillId="0" borderId="2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6" borderId="43"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5" fillId="6" borderId="12" xfId="0" applyFont="1" applyFill="1" applyBorder="1" applyAlignment="1">
      <alignment horizontal="center" vertical="center" wrapText="1"/>
    </xf>
    <xf numFmtId="4" fontId="5" fillId="6" borderId="43" xfId="0" applyNumberFormat="1" applyFont="1" applyFill="1" applyBorder="1" applyAlignment="1">
      <alignment horizontal="center" vertical="center" wrapText="1"/>
    </xf>
    <xf numFmtId="4" fontId="5" fillId="6" borderId="12" xfId="0" applyNumberFormat="1"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15" xfId="0" applyFont="1" applyFill="1" applyBorder="1" applyAlignment="1">
      <alignment horizontal="center" vertical="center" wrapText="1"/>
    </xf>
    <xf numFmtId="4" fontId="5" fillId="6" borderId="29" xfId="0" applyNumberFormat="1" applyFont="1" applyFill="1" applyBorder="1" applyAlignment="1">
      <alignment horizontal="center" vertical="center" wrapText="1"/>
    </xf>
    <xf numFmtId="4" fontId="5" fillId="6" borderId="15" xfId="0" applyNumberFormat="1" applyFont="1" applyFill="1" applyBorder="1" applyAlignment="1">
      <alignment horizontal="center" vertical="center" wrapText="1"/>
    </xf>
    <xf numFmtId="0" fontId="0" fillId="0" borderId="0" xfId="0" applyBorder="1" applyAlignment="1">
      <alignment horizontal="center" vertical="center" wrapText="1"/>
    </xf>
    <xf numFmtId="4" fontId="5" fillId="0" borderId="29" xfId="0" applyNumberFormat="1" applyFont="1" applyBorder="1" applyAlignment="1">
      <alignment horizontal="center" vertical="center" wrapText="1"/>
    </xf>
    <xf numFmtId="4" fontId="5" fillId="0" borderId="15" xfId="0" applyNumberFormat="1" applyFont="1" applyBorder="1" applyAlignment="1">
      <alignment horizontal="center" vertical="center" wrapText="1"/>
    </xf>
    <xf numFmtId="0" fontId="42" fillId="0" borderId="0" xfId="0" applyNumberFormat="1" applyFont="1" applyFill="1" applyBorder="1" applyAlignment="1" applyProtection="1">
      <alignment horizontal="left" vertical="center" wrapText="1"/>
    </xf>
    <xf numFmtId="0" fontId="5" fillId="6" borderId="29" xfId="0" applyFont="1" applyFill="1" applyBorder="1" applyAlignment="1">
      <alignment horizontal="left" vertical="center" wrapText="1"/>
    </xf>
    <xf numFmtId="0" fontId="5" fillId="6" borderId="36" xfId="0" applyFont="1" applyFill="1" applyBorder="1" applyAlignment="1">
      <alignment horizontal="left" vertical="center" wrapText="1"/>
    </xf>
    <xf numFmtId="0" fontId="5" fillId="6" borderId="15" xfId="0" applyFont="1" applyFill="1" applyBorder="1" applyAlignment="1">
      <alignment horizontal="left" vertical="center" wrapText="1"/>
    </xf>
    <xf numFmtId="0" fontId="0" fillId="6" borderId="36" xfId="0" applyFill="1" applyBorder="1" applyAlignment="1">
      <alignment horizontal="left" vertical="center" wrapText="1"/>
    </xf>
    <xf numFmtId="0" fontId="0" fillId="6" borderId="15" xfId="0" applyFill="1" applyBorder="1" applyAlignment="1">
      <alignment horizontal="left" vertical="center" wrapText="1"/>
    </xf>
    <xf numFmtId="0" fontId="0" fillId="6" borderId="15" xfId="0" applyFill="1" applyBorder="1" applyAlignment="1">
      <alignment horizontal="center" vertical="center" wrapText="1"/>
    </xf>
    <xf numFmtId="0" fontId="23" fillId="3" borderId="38" xfId="0" applyNumberFormat="1" applyFont="1" applyFill="1" applyBorder="1" applyAlignment="1" applyProtection="1">
      <alignment vertical="center" wrapText="1"/>
    </xf>
    <xf numFmtId="3" fontId="23" fillId="3" borderId="52" xfId="0" applyNumberFormat="1" applyFont="1" applyFill="1" applyBorder="1" applyAlignment="1" applyProtection="1">
      <alignment horizontal="center" vertical="center" wrapText="1"/>
    </xf>
    <xf numFmtId="3" fontId="23" fillId="3" borderId="0" xfId="0" applyNumberFormat="1" applyFont="1" applyFill="1" applyBorder="1" applyAlignment="1" applyProtection="1">
      <alignment horizontal="center" vertical="center" wrapText="1"/>
    </xf>
    <xf numFmtId="3" fontId="5" fillId="3" borderId="55" xfId="0" applyNumberFormat="1" applyFont="1" applyFill="1" applyBorder="1" applyAlignment="1">
      <alignment horizontal="center" vertical="center" wrapText="1"/>
    </xf>
    <xf numFmtId="3" fontId="23" fillId="4" borderId="52" xfId="0" applyNumberFormat="1" applyFont="1" applyFill="1" applyBorder="1" applyAlignment="1" applyProtection="1">
      <alignment horizontal="center" vertical="center" wrapText="1"/>
    </xf>
    <xf numFmtId="3" fontId="23" fillId="4" borderId="0" xfId="0" applyNumberFormat="1" applyFont="1" applyFill="1" applyBorder="1" applyAlignment="1" applyProtection="1">
      <alignment horizontal="center" vertical="center" wrapText="1"/>
    </xf>
    <xf numFmtId="3" fontId="5" fillId="4" borderId="55" xfId="0" applyNumberFormat="1" applyFont="1" applyFill="1" applyBorder="1" applyAlignment="1">
      <alignment horizontal="center" vertical="center" wrapText="1"/>
    </xf>
    <xf numFmtId="0" fontId="42" fillId="0" borderId="0" xfId="0" applyNumberFormat="1" applyFont="1" applyFill="1" applyBorder="1" applyAlignment="1" applyProtection="1">
      <alignment horizontal="left" vertical="top" wrapText="1"/>
    </xf>
    <xf numFmtId="0" fontId="42" fillId="0" borderId="0" xfId="0" applyNumberFormat="1" applyFont="1" applyBorder="1" applyAlignment="1" applyProtection="1">
      <alignment horizontal="left" vertical="top" wrapText="1"/>
    </xf>
    <xf numFmtId="0" fontId="5" fillId="6" borderId="13" xfId="0" applyFont="1" applyFill="1" applyBorder="1" applyAlignment="1"/>
    <xf numFmtId="4" fontId="5" fillId="6" borderId="13" xfId="0" applyNumberFormat="1" applyFont="1" applyFill="1" applyBorder="1" applyAlignment="1">
      <alignment wrapText="1"/>
    </xf>
    <xf numFmtId="0" fontId="5" fillId="6" borderId="4" xfId="0" applyFont="1" applyFill="1" applyBorder="1" applyAlignment="1"/>
    <xf numFmtId="4" fontId="5" fillId="6" borderId="4" xfId="0" applyNumberFormat="1" applyFont="1" applyFill="1" applyBorder="1" applyAlignment="1">
      <alignment wrapText="1"/>
    </xf>
    <xf numFmtId="0" fontId="23" fillId="0" borderId="3" xfId="0" applyFont="1" applyBorder="1" applyAlignment="1">
      <alignment horizontal="center" wrapText="1"/>
    </xf>
    <xf numFmtId="4" fontId="23" fillId="0" borderId="1" xfId="0" applyNumberFormat="1" applyFont="1" applyBorder="1" applyAlignment="1">
      <alignment wrapText="1"/>
    </xf>
    <xf numFmtId="4" fontId="23" fillId="0" borderId="3" xfId="0" applyNumberFormat="1" applyFont="1" applyBorder="1" applyAlignment="1">
      <alignment wrapText="1"/>
    </xf>
    <xf numFmtId="4" fontId="23" fillId="0" borderId="1" xfId="0" applyNumberFormat="1" applyFont="1" applyBorder="1" applyAlignment="1">
      <alignment horizontal="right" wrapText="1"/>
    </xf>
    <xf numFmtId="4" fontId="23" fillId="0" borderId="3" xfId="0" applyNumberFormat="1" applyFont="1" applyBorder="1" applyAlignment="1">
      <alignment horizontal="right" wrapText="1"/>
    </xf>
    <xf numFmtId="0" fontId="26" fillId="0" borderId="0" xfId="0" applyFont="1" applyBorder="1" applyAlignment="1">
      <alignment horizontal="center" vertical="center" wrapText="1"/>
    </xf>
    <xf numFmtId="0" fontId="26" fillId="0" borderId="38" xfId="0" applyFont="1" applyBorder="1" applyAlignment="1">
      <alignment horizontal="center" vertical="center" wrapText="1"/>
    </xf>
    <xf numFmtId="0" fontId="5" fillId="6" borderId="29" xfId="0" applyFont="1" applyFill="1" applyBorder="1" applyAlignment="1"/>
    <xf numFmtId="0" fontId="5" fillId="6" borderId="14" xfId="0" applyFont="1" applyFill="1" applyBorder="1" applyAlignment="1">
      <alignment wrapText="1"/>
    </xf>
    <xf numFmtId="0" fontId="5" fillId="6" borderId="16" xfId="0" applyFont="1" applyFill="1" applyBorder="1" applyAlignment="1">
      <alignment wrapText="1"/>
    </xf>
    <xf numFmtId="0" fontId="0" fillId="6" borderId="16" xfId="0" applyFill="1" applyBorder="1" applyAlignment="1">
      <alignment wrapText="1"/>
    </xf>
    <xf numFmtId="0" fontId="0" fillId="6" borderId="72" xfId="0" applyFill="1" applyBorder="1" applyAlignment="1">
      <alignment wrapText="1"/>
    </xf>
    <xf numFmtId="0" fontId="5" fillId="6" borderId="20" xfId="0" applyFont="1" applyFill="1" applyBorder="1" applyAlignment="1"/>
    <xf numFmtId="0" fontId="5" fillId="6" borderId="39" xfId="0" applyFont="1" applyFill="1" applyBorder="1" applyAlignment="1"/>
    <xf numFmtId="0" fontId="5" fillId="6" borderId="29" xfId="0" applyFont="1" applyFill="1" applyBorder="1" applyAlignment="1">
      <alignment horizontal="left" wrapText="1"/>
    </xf>
    <xf numFmtId="0" fontId="5" fillId="6" borderId="36" xfId="0" applyFont="1" applyFill="1" applyBorder="1" applyAlignment="1">
      <alignment horizontal="left" wrapText="1"/>
    </xf>
    <xf numFmtId="0" fontId="5" fillId="6" borderId="18" xfId="0" applyFont="1" applyFill="1" applyBorder="1" applyAlignment="1">
      <alignment wrapText="1"/>
    </xf>
    <xf numFmtId="0" fontId="5" fillId="6" borderId="19" xfId="0" applyFont="1" applyFill="1" applyBorder="1" applyAlignment="1">
      <alignment wrapText="1"/>
    </xf>
    <xf numFmtId="0" fontId="0" fillId="6" borderId="19" xfId="0" applyFill="1" applyBorder="1" applyAlignment="1">
      <alignment wrapText="1"/>
    </xf>
    <xf numFmtId="0" fontId="0" fillId="6" borderId="73" xfId="0" applyFill="1" applyBorder="1" applyAlignment="1">
      <alignment wrapText="1"/>
    </xf>
    <xf numFmtId="0" fontId="0" fillId="6" borderId="36" xfId="0" applyFill="1" applyBorder="1" applyAlignment="1">
      <alignment wrapText="1"/>
    </xf>
    <xf numFmtId="0" fontId="0" fillId="6" borderId="17" xfId="0" applyFill="1" applyBorder="1" applyAlignment="1">
      <alignment wrapText="1"/>
    </xf>
    <xf numFmtId="0" fontId="0" fillId="6" borderId="71" xfId="0" applyFill="1" applyBorder="1" applyAlignment="1">
      <alignment wrapText="1"/>
    </xf>
    <xf numFmtId="4" fontId="5" fillId="6" borderId="18" xfId="0" applyNumberFormat="1" applyFont="1" applyFill="1" applyBorder="1" applyAlignment="1">
      <alignment wrapText="1"/>
    </xf>
    <xf numFmtId="4" fontId="5" fillId="6" borderId="71" xfId="0" applyNumberFormat="1" applyFont="1" applyFill="1" applyBorder="1" applyAlignment="1">
      <alignment wrapText="1"/>
    </xf>
    <xf numFmtId="0" fontId="13" fillId="6" borderId="16" xfId="0" applyFont="1" applyFill="1" applyBorder="1" applyAlignment="1">
      <alignment wrapText="1"/>
    </xf>
    <xf numFmtId="0" fontId="13" fillId="6" borderId="17" xfId="0" applyFont="1" applyFill="1" applyBorder="1" applyAlignment="1">
      <alignment wrapText="1"/>
    </xf>
    <xf numFmtId="0" fontId="5" fillId="0" borderId="56" xfId="0" applyFont="1" applyFill="1" applyBorder="1" applyAlignment="1"/>
    <xf numFmtId="0" fontId="5" fillId="0" borderId="65" xfId="0" applyFont="1" applyFill="1" applyBorder="1" applyAlignment="1"/>
    <xf numFmtId="0" fontId="5" fillId="0" borderId="58" xfId="0" applyFont="1" applyFill="1" applyBorder="1" applyAlignment="1"/>
    <xf numFmtId="0" fontId="5" fillId="0" borderId="56" xfId="0" applyFont="1" applyFill="1" applyBorder="1" applyAlignment="1">
      <alignment horizontal="center"/>
    </xf>
    <xf numFmtId="0" fontId="5" fillId="0" borderId="58" xfId="0" applyFont="1" applyFill="1" applyBorder="1" applyAlignment="1">
      <alignment horizontal="center"/>
    </xf>
    <xf numFmtId="0" fontId="23" fillId="0" borderId="1" xfId="0" applyFont="1" applyBorder="1" applyAlignment="1">
      <alignment horizontal="center"/>
    </xf>
    <xf numFmtId="0" fontId="23" fillId="0" borderId="2" xfId="0" applyFont="1" applyBorder="1" applyAlignment="1">
      <alignment horizontal="center"/>
    </xf>
    <xf numFmtId="0" fontId="23" fillId="0" borderId="3" xfId="0" applyFont="1" applyBorder="1" applyAlignment="1">
      <alignment horizontal="center"/>
    </xf>
    <xf numFmtId="0" fontId="27" fillId="6" borderId="0" xfId="0" applyFont="1" applyFill="1" applyAlignment="1">
      <alignment vertical="top" wrapText="1"/>
    </xf>
    <xf numFmtId="0" fontId="23" fillId="0" borderId="61" xfId="0" applyFont="1" applyBorder="1" applyAlignment="1">
      <alignment horizontal="center" vertical="center" wrapText="1"/>
    </xf>
    <xf numFmtId="0" fontId="23" fillId="0" borderId="74"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7" xfId="0" applyFont="1" applyBorder="1" applyAlignment="1">
      <alignment horizontal="center" vertical="center" wrapText="1"/>
    </xf>
    <xf numFmtId="0" fontId="5" fillId="0" borderId="43" xfId="0" applyFont="1" applyFill="1" applyBorder="1" applyAlignment="1"/>
    <xf numFmtId="0" fontId="5" fillId="0" borderId="44" xfId="0" applyFont="1" applyFill="1" applyBorder="1" applyAlignment="1"/>
    <xf numFmtId="0" fontId="5" fillId="0" borderId="12" xfId="0" applyFont="1" applyFill="1" applyBorder="1" applyAlignment="1"/>
    <xf numFmtId="0" fontId="5" fillId="0" borderId="43" xfId="0" applyFont="1" applyFill="1" applyBorder="1" applyAlignment="1">
      <alignment horizontal="center" wrapText="1"/>
    </xf>
    <xf numFmtId="0" fontId="5" fillId="0" borderId="12" xfId="0" applyFont="1" applyFill="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3" fillId="0" borderId="0" xfId="0" applyNumberFormat="1" applyFont="1" applyBorder="1" applyAlignment="1" applyProtection="1">
      <alignment horizontal="left" vertical="top" wrapText="1"/>
    </xf>
    <xf numFmtId="0" fontId="5" fillId="6" borderId="36" xfId="0" applyFont="1" applyFill="1" applyBorder="1" applyAlignment="1"/>
    <xf numFmtId="0" fontId="5" fillId="6" borderId="15" xfId="0" applyFont="1" applyFill="1" applyBorder="1" applyAlignment="1"/>
    <xf numFmtId="0" fontId="5" fillId="6" borderId="43" xfId="0" applyFont="1" applyFill="1" applyBorder="1" applyAlignment="1"/>
    <xf numFmtId="0" fontId="5" fillId="6" borderId="44" xfId="0" applyFont="1" applyFill="1" applyBorder="1" applyAlignment="1"/>
    <xf numFmtId="0" fontId="5" fillId="6" borderId="12" xfId="0" applyFont="1" applyFill="1" applyBorder="1" applyAlignment="1"/>
    <xf numFmtId="0" fontId="46" fillId="0" borderId="0" xfId="0" applyFont="1" applyAlignment="1">
      <alignment horizontal="left" vertical="center"/>
    </xf>
    <xf numFmtId="0" fontId="23" fillId="0" borderId="0" xfId="0" applyFont="1" applyAlignment="1">
      <alignment horizontal="left" vertical="center"/>
    </xf>
    <xf numFmtId="0" fontId="45" fillId="6" borderId="43" xfId="0" applyFont="1" applyFill="1" applyBorder="1" applyAlignment="1">
      <alignment horizontal="center" vertical="center" wrapText="1"/>
    </xf>
    <xf numFmtId="0" fontId="45" fillId="6" borderId="44" xfId="0" applyFont="1" applyFill="1" applyBorder="1" applyAlignment="1">
      <alignment horizontal="center" vertical="center" wrapText="1"/>
    </xf>
    <xf numFmtId="0" fontId="45" fillId="6" borderId="12" xfId="0" applyFont="1" applyFill="1" applyBorder="1" applyAlignment="1">
      <alignment horizontal="center" vertical="center" wrapText="1"/>
    </xf>
    <xf numFmtId="4" fontId="45" fillId="6" borderId="43" xfId="0" applyNumberFormat="1" applyFont="1" applyFill="1" applyBorder="1" applyAlignment="1">
      <alignment horizontal="right" vertical="center" wrapText="1"/>
    </xf>
    <xf numFmtId="4" fontId="45" fillId="6" borderId="12" xfId="0" applyNumberFormat="1" applyFont="1" applyFill="1" applyBorder="1" applyAlignment="1">
      <alignment horizontal="right" vertical="center" wrapText="1"/>
    </xf>
    <xf numFmtId="0" fontId="45" fillId="6" borderId="29" xfId="0" applyFont="1" applyFill="1" applyBorder="1" applyAlignment="1">
      <alignment horizontal="center" vertical="center" wrapText="1"/>
    </xf>
    <xf numFmtId="0" fontId="45" fillId="6" borderId="36" xfId="0" applyFont="1" applyFill="1" applyBorder="1" applyAlignment="1">
      <alignment horizontal="center" vertical="center" wrapText="1"/>
    </xf>
    <xf numFmtId="0" fontId="45" fillId="6" borderId="15" xfId="0" applyFont="1" applyFill="1" applyBorder="1" applyAlignment="1">
      <alignment horizontal="center" vertical="center" wrapText="1"/>
    </xf>
    <xf numFmtId="4" fontId="45" fillId="6" borderId="29" xfId="0" applyNumberFormat="1" applyFont="1" applyFill="1" applyBorder="1" applyAlignment="1">
      <alignment horizontal="right" vertical="center" wrapText="1"/>
    </xf>
    <xf numFmtId="4" fontId="45" fillId="6" borderId="15" xfId="0" applyNumberFormat="1" applyFont="1" applyFill="1" applyBorder="1" applyAlignment="1">
      <alignment horizontal="right" vertical="center" wrapText="1"/>
    </xf>
    <xf numFmtId="4" fontId="68" fillId="0" borderId="0" xfId="0" applyNumberFormat="1" applyFont="1" applyFill="1" applyBorder="1" applyAlignment="1">
      <alignment vertical="top" wrapText="1"/>
    </xf>
    <xf numFmtId="0" fontId="5" fillId="6" borderId="56" xfId="0" applyFont="1" applyFill="1" applyBorder="1" applyAlignment="1">
      <alignment horizontal="center" vertical="center" wrapText="1"/>
    </xf>
    <xf numFmtId="0" fontId="5" fillId="6" borderId="65" xfId="0" applyFont="1" applyFill="1" applyBorder="1" applyAlignment="1">
      <alignment horizontal="center" vertical="center" wrapText="1"/>
    </xf>
    <xf numFmtId="0" fontId="5" fillId="6" borderId="58" xfId="0" applyFont="1" applyFill="1" applyBorder="1" applyAlignment="1">
      <alignment horizontal="center" vertical="center" wrapText="1"/>
    </xf>
    <xf numFmtId="4" fontId="5" fillId="6" borderId="56" xfId="0" applyNumberFormat="1" applyFont="1" applyFill="1" applyBorder="1" applyAlignment="1">
      <alignment horizontal="center" vertical="center" wrapText="1"/>
    </xf>
    <xf numFmtId="4" fontId="5" fillId="6" borderId="58" xfId="0" applyNumberFormat="1" applyFont="1" applyFill="1" applyBorder="1" applyAlignment="1">
      <alignment horizontal="center" vertical="center" wrapText="1"/>
    </xf>
    <xf numFmtId="0" fontId="11" fillId="0" borderId="0" xfId="0" applyFont="1" applyAlignment="1">
      <alignment horizontal="center" vertical="center" wrapText="1"/>
    </xf>
    <xf numFmtId="0" fontId="28" fillId="0" borderId="0" xfId="0" applyFont="1" applyAlignment="1">
      <alignment wrapText="1"/>
    </xf>
    <xf numFmtId="0" fontId="0" fillId="0" borderId="0" xfId="0" applyAlignment="1">
      <alignment wrapText="1"/>
    </xf>
    <xf numFmtId="0" fontId="5" fillId="0" borderId="0" xfId="0" applyFont="1" applyAlignment="1"/>
    <xf numFmtId="0" fontId="38" fillId="0" borderId="0" xfId="0" applyFont="1" applyAlignment="1">
      <alignment horizontal="left" vertical="top" wrapText="1"/>
    </xf>
    <xf numFmtId="0" fontId="23" fillId="3" borderId="42" xfId="0" applyNumberFormat="1" applyFont="1" applyFill="1" applyBorder="1" applyAlignment="1" applyProtection="1">
      <alignment horizontal="center" vertical="center" wrapText="1"/>
    </xf>
    <xf numFmtId="0" fontId="23" fillId="3" borderId="47" xfId="0" applyNumberFormat="1" applyFont="1" applyFill="1" applyBorder="1" applyAlignment="1" applyProtection="1">
      <alignment horizontal="center" vertical="center" wrapText="1"/>
    </xf>
    <xf numFmtId="0" fontId="23" fillId="4" borderId="41" xfId="0" applyFont="1" applyFill="1" applyBorder="1" applyAlignment="1">
      <alignment horizontal="center" vertical="center" wrapText="1"/>
    </xf>
    <xf numFmtId="0" fontId="23" fillId="4" borderId="42" xfId="0" applyFont="1" applyFill="1" applyBorder="1" applyAlignment="1">
      <alignment horizontal="center" vertical="center" wrapText="1"/>
    </xf>
    <xf numFmtId="0" fontId="23" fillId="4" borderId="46" xfId="0" applyFont="1" applyFill="1" applyBorder="1" applyAlignment="1">
      <alignment horizontal="center" vertical="center" wrapText="1"/>
    </xf>
    <xf numFmtId="0" fontId="23" fillId="4" borderId="47" xfId="0" applyFont="1" applyFill="1" applyBorder="1" applyAlignment="1">
      <alignment horizontal="center" vertical="center" wrapText="1"/>
    </xf>
    <xf numFmtId="0" fontId="27" fillId="0" borderId="1" xfId="0" applyNumberFormat="1" applyFont="1" applyFill="1" applyBorder="1" applyAlignment="1" applyProtection="1">
      <alignment vertical="top" wrapText="1"/>
    </xf>
    <xf numFmtId="0" fontId="0" fillId="0" borderId="2" xfId="0" applyFill="1" applyBorder="1" applyAlignment="1">
      <alignment vertical="top" wrapText="1"/>
    </xf>
    <xf numFmtId="0" fontId="0" fillId="0" borderId="3" xfId="0" applyFill="1" applyBorder="1" applyAlignment="1">
      <alignment vertical="top" wrapText="1"/>
    </xf>
    <xf numFmtId="0" fontId="8" fillId="0" borderId="0" xfId="0" applyFont="1" applyFill="1" applyAlignment="1">
      <alignment vertical="top" wrapText="1"/>
    </xf>
    <xf numFmtId="0" fontId="0" fillId="0" borderId="0" xfId="0" applyFill="1" applyAlignment="1">
      <alignment vertical="top" wrapText="1"/>
    </xf>
    <xf numFmtId="0" fontId="28" fillId="0" borderId="0" xfId="0" applyFont="1" applyAlignment="1">
      <alignment vertical="top" wrapText="1"/>
    </xf>
    <xf numFmtId="0" fontId="11" fillId="0" borderId="0" xfId="0" applyFont="1" applyAlignment="1">
      <alignment vertical="top"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34" fillId="0" borderId="0" xfId="0" applyNumberFormat="1" applyFont="1" applyBorder="1" applyAlignment="1" applyProtection="1">
      <alignment horizontal="left" vertical="top" wrapText="1"/>
    </xf>
    <xf numFmtId="0" fontId="23" fillId="12" borderId="41" xfId="0" applyFont="1" applyFill="1" applyBorder="1" applyAlignment="1">
      <alignment horizontal="center" vertical="center" wrapText="1"/>
    </xf>
    <xf numFmtId="0" fontId="23" fillId="12" borderId="42" xfId="0" applyFont="1" applyFill="1" applyBorder="1" applyAlignment="1">
      <alignment horizontal="center" vertical="center" wrapText="1"/>
    </xf>
    <xf numFmtId="0" fontId="23" fillId="12" borderId="53" xfId="0" applyFont="1" applyFill="1" applyBorder="1" applyAlignment="1">
      <alignment horizontal="center" vertical="center" wrapText="1"/>
    </xf>
    <xf numFmtId="0" fontId="23" fillId="12" borderId="38" xfId="0" applyFont="1" applyFill="1" applyBorder="1" applyAlignment="1">
      <alignment horizontal="center" vertical="center" wrapText="1"/>
    </xf>
    <xf numFmtId="0" fontId="23" fillId="12" borderId="46" xfId="0" applyFont="1" applyFill="1" applyBorder="1" applyAlignment="1">
      <alignment horizontal="center" vertical="center" wrapText="1"/>
    </xf>
    <xf numFmtId="0" fontId="23" fillId="12" borderId="47" xfId="0" applyFont="1" applyFill="1" applyBorder="1" applyAlignment="1">
      <alignment horizontal="center" vertical="center" wrapText="1"/>
    </xf>
    <xf numFmtId="4" fontId="33" fillId="0" borderId="70" xfId="0" applyNumberFormat="1" applyFont="1" applyFill="1" applyBorder="1" applyAlignment="1">
      <alignment vertical="top" wrapText="1"/>
    </xf>
    <xf numFmtId="0" fontId="23" fillId="3" borderId="41" xfId="0" applyNumberFormat="1" applyFont="1" applyFill="1" applyBorder="1" applyAlignment="1" applyProtection="1">
      <alignment horizontal="left" vertical="center" wrapText="1"/>
    </xf>
    <xf numFmtId="0" fontId="5" fillId="3" borderId="42"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5" fillId="3" borderId="47" xfId="0" applyFont="1" applyFill="1" applyBorder="1" applyAlignment="1">
      <alignment horizontal="left" vertical="center" wrapText="1"/>
    </xf>
    <xf numFmtId="0" fontId="30" fillId="0" borderId="46" xfId="0" applyNumberFormat="1" applyFont="1" applyFill="1" applyBorder="1" applyAlignment="1" applyProtection="1">
      <alignment vertical="top" wrapText="1"/>
    </xf>
    <xf numFmtId="0" fontId="13" fillId="0" borderId="55" xfId="0" applyFont="1" applyFill="1" applyBorder="1" applyAlignment="1">
      <alignment vertical="top" wrapText="1"/>
    </xf>
    <xf numFmtId="0" fontId="13" fillId="0" borderId="47" xfId="0" applyFont="1" applyFill="1" applyBorder="1" applyAlignment="1">
      <alignment vertical="top" wrapText="1"/>
    </xf>
    <xf numFmtId="0" fontId="23" fillId="4" borderId="41" xfId="0" applyNumberFormat="1" applyFont="1" applyFill="1" applyBorder="1" applyAlignment="1" applyProtection="1">
      <alignment horizontal="left" vertical="center" wrapText="1"/>
    </xf>
    <xf numFmtId="0" fontId="5" fillId="4" borderId="42"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5" fillId="4" borderId="47" xfId="0" applyFont="1" applyFill="1" applyBorder="1" applyAlignment="1">
      <alignment horizontal="left" vertical="center" wrapText="1"/>
    </xf>
    <xf numFmtId="0" fontId="34" fillId="0" borderId="0" xfId="0" applyNumberFormat="1" applyFont="1" applyFill="1" applyBorder="1" applyAlignment="1" applyProtection="1">
      <alignment horizontal="left" vertical="top" wrapText="1"/>
    </xf>
    <xf numFmtId="0" fontId="23" fillId="0" borderId="0" xfId="0" applyNumberFormat="1" applyFont="1" applyFill="1" applyBorder="1" applyAlignment="1" applyProtection="1">
      <alignment horizontal="left" vertical="top" wrapText="1"/>
    </xf>
    <xf numFmtId="0" fontId="23" fillId="0" borderId="0" xfId="0" applyNumberFormat="1" applyFont="1" applyFill="1" applyBorder="1" applyAlignment="1" applyProtection="1">
      <alignment horizontal="left" vertical="center" wrapText="1"/>
    </xf>
    <xf numFmtId="0" fontId="23" fillId="12" borderId="52" xfId="0" applyFont="1" applyFill="1" applyBorder="1" applyAlignment="1">
      <alignment horizontal="center" vertical="center" wrapText="1"/>
    </xf>
    <xf numFmtId="0" fontId="23" fillId="12" borderId="0" xfId="0" applyFont="1" applyFill="1" applyBorder="1" applyAlignment="1">
      <alignment horizontal="center" vertical="center" wrapText="1"/>
    </xf>
    <xf numFmtId="0" fontId="23" fillId="12" borderId="55" xfId="0" applyFont="1" applyFill="1" applyBorder="1" applyAlignment="1">
      <alignment horizontal="center" vertical="center" wrapText="1"/>
    </xf>
    <xf numFmtId="9" fontId="5" fillId="11" borderId="29" xfId="2" applyFont="1" applyFill="1" applyBorder="1" applyAlignment="1">
      <alignment vertical="center" wrapText="1"/>
    </xf>
    <xf numFmtId="9" fontId="5" fillId="11" borderId="15" xfId="2" applyFont="1" applyFill="1" applyBorder="1" applyAlignment="1">
      <alignment vertical="center" wrapText="1"/>
    </xf>
    <xf numFmtId="49" fontId="5" fillId="11" borderId="29" xfId="2" applyNumberFormat="1" applyFont="1" applyFill="1" applyBorder="1" applyAlignment="1">
      <alignment vertical="center" wrapText="1"/>
    </xf>
    <xf numFmtId="49" fontId="5" fillId="11" borderId="15" xfId="0" applyNumberFormat="1" applyFont="1" applyFill="1" applyBorder="1" applyAlignment="1">
      <alignment vertical="center" wrapText="1"/>
    </xf>
    <xf numFmtId="9" fontId="30" fillId="11" borderId="29" xfId="2" applyFont="1" applyFill="1" applyBorder="1" applyAlignment="1">
      <alignment vertical="center" wrapText="1"/>
    </xf>
    <xf numFmtId="9" fontId="30" fillId="11" borderId="15" xfId="2" applyFont="1" applyFill="1" applyBorder="1" applyAlignment="1">
      <alignment vertical="center" wrapText="1"/>
    </xf>
    <xf numFmtId="49" fontId="30" fillId="11" borderId="29" xfId="2" applyNumberFormat="1" applyFont="1" applyFill="1" applyBorder="1" applyAlignment="1">
      <alignment vertical="center" wrapText="1"/>
    </xf>
    <xf numFmtId="0" fontId="25" fillId="0" borderId="0" xfId="0" applyFont="1" applyAlignment="1"/>
    <xf numFmtId="0" fontId="26" fillId="0" borderId="0" xfId="0" applyFont="1" applyFill="1" applyAlignment="1">
      <alignment vertical="top" wrapText="1"/>
    </xf>
    <xf numFmtId="0" fontId="23" fillId="6" borderId="0" xfId="0" applyFont="1" applyFill="1" applyAlignment="1">
      <alignment horizontal="center" vertical="center" wrapText="1"/>
    </xf>
    <xf numFmtId="49" fontId="5" fillId="0" borderId="15" xfId="0" applyNumberFormat="1" applyFont="1" applyBorder="1" applyAlignment="1">
      <alignment vertical="center" wrapText="1"/>
    </xf>
    <xf numFmtId="9" fontId="52" fillId="9" borderId="29" xfId="2" applyFont="1" applyFill="1" applyBorder="1" applyAlignment="1">
      <alignment vertical="center" wrapText="1"/>
    </xf>
    <xf numFmtId="9" fontId="52" fillId="9" borderId="15" xfId="2" applyFont="1" applyFill="1" applyBorder="1" applyAlignment="1">
      <alignment vertical="center" wrapText="1"/>
    </xf>
    <xf numFmtId="49" fontId="52" fillId="9" borderId="29" xfId="2" applyNumberFormat="1" applyFont="1" applyFill="1" applyBorder="1" applyAlignment="1">
      <alignment vertical="center" wrapText="1"/>
    </xf>
    <xf numFmtId="49" fontId="52" fillId="9" borderId="36" xfId="0" applyNumberFormat="1" applyFont="1" applyFill="1" applyBorder="1" applyAlignment="1">
      <alignment vertical="center" wrapText="1"/>
    </xf>
    <xf numFmtId="49" fontId="52" fillId="9" borderId="15" xfId="0" applyNumberFormat="1" applyFont="1" applyFill="1" applyBorder="1" applyAlignment="1">
      <alignment vertical="center" wrapText="1"/>
    </xf>
    <xf numFmtId="9" fontId="30" fillId="0" borderId="33" xfId="2" applyFont="1" applyFill="1" applyBorder="1" applyAlignment="1">
      <alignment vertical="center" wrapText="1"/>
    </xf>
    <xf numFmtId="9" fontId="30" fillId="0" borderId="34" xfId="2" applyFont="1" applyFill="1" applyBorder="1" applyAlignment="1">
      <alignment vertical="center" wrapText="1"/>
    </xf>
    <xf numFmtId="49" fontId="30" fillId="0" borderId="33" xfId="2" applyNumberFormat="1" applyFont="1" applyFill="1" applyBorder="1" applyAlignment="1">
      <alignment vertical="center" wrapText="1"/>
    </xf>
    <xf numFmtId="49" fontId="5" fillId="0" borderId="34" xfId="0" applyNumberFormat="1" applyFont="1" applyFill="1" applyBorder="1" applyAlignment="1">
      <alignment vertical="center" wrapText="1"/>
    </xf>
    <xf numFmtId="0" fontId="24" fillId="10" borderId="41" xfId="0" applyFont="1" applyFill="1" applyBorder="1" applyAlignment="1">
      <alignment horizontal="center" wrapText="1"/>
    </xf>
    <xf numFmtId="0" fontId="24" fillId="10" borderId="52" xfId="0" applyFont="1" applyFill="1" applyBorder="1" applyAlignment="1">
      <alignment horizontal="center" wrapText="1"/>
    </xf>
    <xf numFmtId="0" fontId="24" fillId="10" borderId="42" xfId="0" applyFont="1" applyFill="1" applyBorder="1" applyAlignment="1">
      <alignment horizontal="center" wrapText="1"/>
    </xf>
    <xf numFmtId="0" fontId="24" fillId="10" borderId="46" xfId="0" applyFont="1" applyFill="1" applyBorder="1" applyAlignment="1">
      <alignment horizontal="center" wrapText="1"/>
    </xf>
    <xf numFmtId="0" fontId="24" fillId="10" borderId="55" xfId="0" applyFont="1" applyFill="1" applyBorder="1" applyAlignment="1">
      <alignment horizontal="center" wrapText="1"/>
    </xf>
    <xf numFmtId="0" fontId="24" fillId="10" borderId="47" xfId="0" applyFont="1" applyFill="1" applyBorder="1" applyAlignment="1">
      <alignment horizontal="center" wrapText="1"/>
    </xf>
    <xf numFmtId="0" fontId="69" fillId="10" borderId="40" xfId="0" applyFont="1" applyFill="1" applyBorder="1" applyAlignment="1">
      <alignment horizontal="center" vertical="center" wrapText="1"/>
    </xf>
    <xf numFmtId="0" fontId="69" fillId="10" borderId="45" xfId="0" applyFont="1" applyFill="1" applyBorder="1" applyAlignment="1">
      <alignment horizontal="center" vertical="center" wrapText="1"/>
    </xf>
    <xf numFmtId="3" fontId="23" fillId="0" borderId="42" xfId="0" applyNumberFormat="1" applyFont="1" applyFill="1" applyBorder="1" applyAlignment="1" applyProtection="1">
      <alignment horizontal="center" vertical="center" wrapText="1"/>
    </xf>
    <xf numFmtId="3" fontId="23" fillId="0" borderId="38" xfId="0" applyNumberFormat="1" applyFont="1" applyFill="1" applyBorder="1" applyAlignment="1" applyProtection="1">
      <alignment horizontal="center" vertical="center" wrapText="1"/>
    </xf>
    <xf numFmtId="3" fontId="5" fillId="0" borderId="47" xfId="0" applyNumberFormat="1" applyFont="1" applyFill="1" applyBorder="1" applyAlignment="1">
      <alignment horizontal="center" vertical="center" wrapText="1"/>
    </xf>
    <xf numFmtId="3" fontId="23" fillId="4" borderId="42" xfId="0" applyNumberFormat="1" applyFont="1" applyFill="1" applyBorder="1" applyAlignment="1" applyProtection="1">
      <alignment horizontal="center" vertical="center" wrapText="1"/>
    </xf>
    <xf numFmtId="3" fontId="23" fillId="4" borderId="38" xfId="0" applyNumberFormat="1" applyFont="1" applyFill="1" applyBorder="1" applyAlignment="1" applyProtection="1">
      <alignment horizontal="center" vertical="center" wrapText="1"/>
    </xf>
    <xf numFmtId="3" fontId="23" fillId="4" borderId="55" xfId="0" applyNumberFormat="1" applyFont="1" applyFill="1" applyBorder="1" applyAlignment="1" applyProtection="1">
      <alignment horizontal="center" vertical="center" wrapText="1"/>
    </xf>
    <xf numFmtId="3" fontId="23" fillId="4" borderId="47" xfId="0" applyNumberFormat="1" applyFont="1" applyFill="1" applyBorder="1" applyAlignment="1" applyProtection="1">
      <alignment horizontal="center" vertical="center" wrapText="1"/>
    </xf>
    <xf numFmtId="3" fontId="23" fillId="4" borderId="41" xfId="0" applyNumberFormat="1" applyFont="1" applyFill="1" applyBorder="1" applyAlignment="1" applyProtection="1">
      <alignment horizontal="center" vertical="center" wrapText="1"/>
    </xf>
    <xf numFmtId="3" fontId="23" fillId="4" borderId="53" xfId="0" applyNumberFormat="1" applyFont="1" applyFill="1" applyBorder="1" applyAlignment="1" applyProtection="1">
      <alignment horizontal="center" vertical="center" wrapText="1"/>
    </xf>
    <xf numFmtId="3" fontId="23" fillId="4" borderId="46" xfId="0" applyNumberFormat="1" applyFont="1" applyFill="1" applyBorder="1" applyAlignment="1" applyProtection="1">
      <alignment horizontal="center" vertical="center" wrapText="1"/>
    </xf>
    <xf numFmtId="3" fontId="23" fillId="8" borderId="61" xfId="0" applyNumberFormat="1" applyFont="1" applyFill="1" applyBorder="1" applyAlignment="1" applyProtection="1">
      <alignment horizontal="center" vertical="center" wrapText="1"/>
    </xf>
    <xf numFmtId="3" fontId="23" fillId="8" borderId="37" xfId="0" applyNumberFormat="1" applyFont="1" applyFill="1" applyBorder="1" applyAlignment="1" applyProtection="1">
      <alignment horizontal="center" vertical="center" wrapText="1"/>
    </xf>
    <xf numFmtId="3" fontId="5" fillId="8" borderId="62" xfId="0" applyNumberFormat="1" applyFont="1" applyFill="1" applyBorder="1" applyAlignment="1">
      <alignment horizontal="center" vertical="center" wrapText="1"/>
    </xf>
    <xf numFmtId="3" fontId="23" fillId="8" borderId="52" xfId="0" applyNumberFormat="1" applyFont="1" applyFill="1" applyBorder="1" applyAlignment="1" applyProtection="1">
      <alignment horizontal="center" vertical="center" wrapText="1"/>
    </xf>
    <xf numFmtId="3" fontId="23" fillId="8" borderId="0" xfId="0" applyNumberFormat="1" applyFont="1" applyFill="1" applyBorder="1" applyAlignment="1" applyProtection="1">
      <alignment horizontal="center" vertical="center" wrapText="1"/>
    </xf>
    <xf numFmtId="3" fontId="5" fillId="8" borderId="55" xfId="0" applyNumberFormat="1" applyFont="1" applyFill="1" applyBorder="1" applyAlignment="1">
      <alignment horizontal="center" vertical="center" wrapText="1"/>
    </xf>
    <xf numFmtId="3" fontId="23" fillId="8" borderId="59" xfId="0" applyNumberFormat="1" applyFont="1" applyFill="1" applyBorder="1" applyAlignment="1" applyProtection="1">
      <alignment horizontal="center" vertical="center" wrapText="1"/>
    </xf>
    <xf numFmtId="3" fontId="23" fillId="8" borderId="63" xfId="0" applyNumberFormat="1" applyFont="1" applyFill="1" applyBorder="1" applyAlignment="1" applyProtection="1">
      <alignment horizontal="center" vertical="center" wrapText="1"/>
    </xf>
    <xf numFmtId="3" fontId="5" fillId="8" borderId="60" xfId="0" applyNumberFormat="1" applyFont="1" applyFill="1" applyBorder="1" applyAlignment="1">
      <alignment horizontal="center" vertical="center" wrapText="1"/>
    </xf>
    <xf numFmtId="0" fontId="27" fillId="0" borderId="0" xfId="0" applyNumberFormat="1" applyFont="1" applyFill="1" applyBorder="1" applyAlignment="1" applyProtection="1">
      <alignment vertical="top" wrapText="1"/>
    </xf>
    <xf numFmtId="0" fontId="40" fillId="0" borderId="0" xfId="0" applyFont="1" applyFill="1" applyBorder="1" applyAlignment="1">
      <alignment vertical="top" wrapText="1"/>
    </xf>
    <xf numFmtId="0" fontId="5" fillId="6" borderId="49" xfId="0" applyFont="1" applyFill="1" applyBorder="1" applyAlignment="1"/>
    <xf numFmtId="0" fontId="70" fillId="6" borderId="44" xfId="0" applyFont="1" applyFill="1" applyBorder="1" applyAlignment="1"/>
    <xf numFmtId="0" fontId="70" fillId="6" borderId="12" xfId="0" applyFont="1" applyFill="1" applyBorder="1" applyAlignment="1"/>
    <xf numFmtId="0" fontId="5" fillId="6" borderId="77" xfId="0" applyFont="1" applyFill="1" applyBorder="1" applyAlignment="1"/>
    <xf numFmtId="0" fontId="5" fillId="6" borderId="2" xfId="0" applyFont="1" applyFill="1" applyBorder="1" applyAlignment="1"/>
    <xf numFmtId="0" fontId="5" fillId="6" borderId="3" xfId="0" applyFont="1" applyFill="1" applyBorder="1" applyAlignment="1"/>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0" borderId="1" xfId="0" applyFont="1" applyFill="1" applyBorder="1" applyAlignment="1">
      <alignment horizontal="center"/>
    </xf>
    <xf numFmtId="0" fontId="23" fillId="0" borderId="2" xfId="0" applyFont="1" applyFill="1" applyBorder="1" applyAlignment="1">
      <alignment horizontal="center"/>
    </xf>
    <xf numFmtId="0" fontId="23" fillId="0" borderId="3" xfId="0" applyFont="1" applyFill="1" applyBorder="1" applyAlignment="1">
      <alignment horizontal="center"/>
    </xf>
    <xf numFmtId="0" fontId="5" fillId="6" borderId="5" xfId="0" applyFont="1" applyFill="1" applyBorder="1" applyAlignment="1">
      <alignment wrapText="1"/>
    </xf>
    <xf numFmtId="0" fontId="5" fillId="6" borderId="7" xfId="0" applyFont="1" applyFill="1" applyBorder="1" applyAlignment="1">
      <alignment wrapText="1"/>
    </xf>
    <xf numFmtId="0" fontId="0" fillId="6" borderId="7" xfId="0" applyFill="1" applyBorder="1" applyAlignment="1">
      <alignment wrapText="1"/>
    </xf>
    <xf numFmtId="0" fontId="0" fillId="6" borderId="6" xfId="0" applyFill="1" applyBorder="1" applyAlignment="1">
      <alignment wrapText="1"/>
    </xf>
    <xf numFmtId="9" fontId="54" fillId="0" borderId="5" xfId="2" applyFont="1" applyBorder="1" applyAlignment="1">
      <alignment horizontal="center"/>
    </xf>
    <xf numFmtId="9" fontId="54" fillId="0" borderId="74" xfId="2" applyFont="1" applyBorder="1" applyAlignment="1">
      <alignment horizontal="center"/>
    </xf>
    <xf numFmtId="9" fontId="55" fillId="0" borderId="43" xfId="2" applyFont="1" applyBorder="1" applyAlignment="1">
      <alignment horizontal="center" vertical="center"/>
    </xf>
    <xf numFmtId="9" fontId="55" fillId="0" borderId="56" xfId="2" applyFont="1" applyBorder="1" applyAlignment="1">
      <alignment horizontal="center" vertical="center"/>
    </xf>
    <xf numFmtId="9" fontId="55" fillId="0" borderId="4" xfId="2" applyFont="1" applyBorder="1" applyAlignment="1">
      <alignment horizontal="center" vertical="center"/>
    </xf>
    <xf numFmtId="9" fontId="55" fillId="0" borderId="8" xfId="2" applyFont="1" applyBorder="1" applyAlignment="1">
      <alignment horizontal="center" vertical="center"/>
    </xf>
    <xf numFmtId="9" fontId="55" fillId="0" borderId="12" xfId="2" applyFont="1" applyBorder="1" applyAlignment="1">
      <alignment horizontal="center" vertical="center"/>
    </xf>
    <xf numFmtId="9" fontId="55" fillId="0" borderId="58" xfId="2" applyFont="1" applyBorder="1" applyAlignment="1">
      <alignment horizontal="center" vertical="center"/>
    </xf>
    <xf numFmtId="0" fontId="55" fillId="0" borderId="12" xfId="2" applyNumberFormat="1" applyFont="1" applyBorder="1" applyAlignment="1">
      <alignment horizontal="center" vertical="center"/>
    </xf>
    <xf numFmtId="0" fontId="55" fillId="0" borderId="58" xfId="2" applyNumberFormat="1" applyFont="1" applyBorder="1" applyAlignment="1">
      <alignment horizontal="center" vertical="center"/>
    </xf>
    <xf numFmtId="9" fontId="55" fillId="0" borderId="12" xfId="2" applyFont="1" applyBorder="1" applyAlignment="1">
      <alignment horizontal="center" vertical="center" wrapText="1"/>
    </xf>
    <xf numFmtId="9" fontId="55" fillId="0" borderId="58" xfId="2" applyFont="1" applyBorder="1" applyAlignment="1">
      <alignment horizontal="center" vertical="center" wrapText="1"/>
    </xf>
    <xf numFmtId="9" fontId="55" fillId="0" borderId="26" xfId="2" applyFont="1" applyBorder="1" applyAlignment="1">
      <alignment horizontal="center" vertical="center"/>
    </xf>
    <xf numFmtId="9" fontId="55" fillId="0" borderId="28" xfId="2" applyFont="1" applyBorder="1" applyAlignment="1">
      <alignment horizontal="center" vertical="center"/>
    </xf>
    <xf numFmtId="9" fontId="55" fillId="0" borderId="27" xfId="2" applyFont="1" applyBorder="1" applyAlignment="1">
      <alignment horizontal="center" vertical="center"/>
    </xf>
    <xf numFmtId="2" fontId="58" fillId="0" borderId="0" xfId="2" applyNumberFormat="1" applyFont="1" applyBorder="1" applyAlignment="1">
      <alignment horizontal="left" wrapText="1"/>
    </xf>
    <xf numFmtId="0" fontId="56" fillId="0" borderId="0" xfId="0" applyFont="1" applyBorder="1" applyAlignment="1">
      <alignment horizontal="center" textRotation="180"/>
    </xf>
    <xf numFmtId="9" fontId="58" fillId="0" borderId="0" xfId="2" applyFont="1" applyBorder="1" applyAlignment="1">
      <alignment horizontal="left"/>
    </xf>
    <xf numFmtId="0" fontId="42" fillId="6" borderId="0" xfId="0" applyNumberFormat="1" applyFont="1" applyFill="1" applyBorder="1" applyAlignment="1" applyProtection="1">
      <alignment horizontal="left" vertical="top" wrapText="1"/>
    </xf>
    <xf numFmtId="4" fontId="5" fillId="6" borderId="72" xfId="0" applyNumberFormat="1" applyFont="1" applyFill="1" applyBorder="1" applyAlignment="1">
      <alignment wrapText="1"/>
    </xf>
    <xf numFmtId="4" fontId="5" fillId="6" borderId="49" xfId="0" applyNumberFormat="1" applyFont="1" applyFill="1" applyBorder="1" applyAlignment="1">
      <alignment wrapText="1"/>
    </xf>
    <xf numFmtId="4" fontId="23" fillId="0" borderId="77" xfId="0" applyNumberFormat="1" applyFont="1" applyBorder="1" applyAlignment="1">
      <alignment wrapText="1"/>
    </xf>
    <xf numFmtId="0" fontId="71" fillId="6" borderId="16" xfId="0" applyFont="1" applyFill="1" applyBorder="1" applyAlignment="1">
      <alignment wrapText="1"/>
    </xf>
    <xf numFmtId="0" fontId="71" fillId="6" borderId="17" xfId="0" applyFont="1" applyFill="1" applyBorder="1" applyAlignment="1">
      <alignment wrapText="1"/>
    </xf>
    <xf numFmtId="4" fontId="5" fillId="6" borderId="16" xfId="0" applyNumberFormat="1" applyFont="1" applyFill="1" applyBorder="1" applyAlignment="1">
      <alignment horizontal="center" wrapText="1"/>
    </xf>
    <xf numFmtId="0" fontId="0" fillId="6" borderId="16" xfId="0" applyFill="1" applyBorder="1" applyAlignment="1">
      <alignment horizontal="center" wrapText="1"/>
    </xf>
    <xf numFmtId="4" fontId="70" fillId="6" borderId="72" xfId="0" applyNumberFormat="1" applyFont="1" applyFill="1" applyBorder="1" applyAlignment="1">
      <alignment horizontal="center"/>
    </xf>
    <xf numFmtId="4" fontId="70" fillId="6" borderId="15" xfId="0" applyNumberFormat="1" applyFont="1" applyFill="1" applyBorder="1" applyAlignment="1">
      <alignment horizontal="center"/>
    </xf>
    <xf numFmtId="4" fontId="5" fillId="6" borderId="72" xfId="0" applyNumberFormat="1" applyFont="1" applyFill="1" applyBorder="1" applyAlignment="1">
      <alignment horizontal="center" wrapText="1"/>
    </xf>
    <xf numFmtId="4" fontId="5" fillId="6" borderId="15" xfId="0" applyNumberFormat="1" applyFont="1" applyFill="1" applyBorder="1" applyAlignment="1">
      <alignment horizontal="center" wrapText="1"/>
    </xf>
    <xf numFmtId="0" fontId="5" fillId="6" borderId="15" xfId="0" applyFont="1" applyFill="1" applyBorder="1" applyAlignment="1">
      <alignment horizontal="left" wrapText="1"/>
    </xf>
    <xf numFmtId="4" fontId="72" fillId="6" borderId="72" xfId="0" applyNumberFormat="1" applyFont="1" applyFill="1" applyBorder="1" applyAlignment="1">
      <alignment horizontal="center"/>
    </xf>
    <xf numFmtId="4" fontId="72" fillId="6" borderId="15" xfId="0" applyNumberFormat="1" applyFont="1" applyFill="1" applyBorder="1" applyAlignment="1">
      <alignment horizontal="center"/>
    </xf>
    <xf numFmtId="4" fontId="71" fillId="6" borderId="72" xfId="0" applyNumberFormat="1" applyFont="1" applyFill="1" applyBorder="1" applyAlignment="1">
      <alignment horizontal="center"/>
    </xf>
    <xf numFmtId="4" fontId="71" fillId="6" borderId="15" xfId="0" applyNumberFormat="1" applyFont="1" applyFill="1" applyBorder="1" applyAlignment="1">
      <alignment horizontal="center"/>
    </xf>
    <xf numFmtId="166" fontId="70" fillId="6" borderId="72" xfId="0" applyNumberFormat="1" applyFont="1" applyFill="1" applyBorder="1" applyAlignment="1">
      <alignment horizontal="center"/>
    </xf>
    <xf numFmtId="166" fontId="70" fillId="6" borderId="15" xfId="0" applyNumberFormat="1" applyFont="1" applyFill="1" applyBorder="1" applyAlignment="1">
      <alignment horizontal="center"/>
    </xf>
    <xf numFmtId="4" fontId="5" fillId="6" borderId="72" xfId="0" applyNumberFormat="1" applyFont="1" applyFill="1" applyBorder="1" applyAlignment="1">
      <alignment horizontal="center"/>
    </xf>
    <xf numFmtId="4" fontId="5" fillId="6" borderId="15" xfId="0" applyNumberFormat="1" applyFont="1" applyFill="1" applyBorder="1" applyAlignment="1">
      <alignment horizontal="center"/>
    </xf>
    <xf numFmtId="0" fontId="5" fillId="6" borderId="29" xfId="0" applyFont="1" applyFill="1" applyBorder="1" applyAlignment="1">
      <alignment vertical="top" wrapText="1"/>
    </xf>
    <xf numFmtId="0" fontId="5" fillId="6" borderId="36" xfId="0" applyFont="1" applyFill="1" applyBorder="1" applyAlignment="1">
      <alignment vertical="top" wrapText="1"/>
    </xf>
    <xf numFmtId="0" fontId="5" fillId="6" borderId="15" xfId="0" applyFont="1" applyFill="1" applyBorder="1" applyAlignment="1">
      <alignment vertical="top" wrapText="1"/>
    </xf>
    <xf numFmtId="0" fontId="27" fillId="11" borderId="0" xfId="0" applyFont="1" applyFill="1" applyAlignment="1">
      <alignment horizontal="left" vertical="top" wrapText="1"/>
    </xf>
    <xf numFmtId="0" fontId="23" fillId="11" borderId="0" xfId="0" applyFont="1" applyFill="1" applyAlignment="1">
      <alignment horizontal="left" vertical="top" wrapText="1"/>
    </xf>
    <xf numFmtId="0" fontId="23" fillId="11" borderId="29" xfId="0" applyFont="1" applyFill="1" applyBorder="1" applyAlignment="1">
      <alignment horizontal="center" wrapText="1"/>
    </xf>
    <xf numFmtId="0" fontId="23" fillId="11" borderId="36" xfId="0" applyFont="1" applyFill="1" applyBorder="1" applyAlignment="1">
      <alignment horizontal="center" wrapText="1"/>
    </xf>
    <xf numFmtId="0" fontId="73" fillId="11" borderId="36" xfId="0" applyFont="1" applyFill="1" applyBorder="1" applyAlignment="1">
      <alignment horizontal="center" wrapText="1"/>
    </xf>
    <xf numFmtId="0" fontId="73" fillId="11" borderId="15" xfId="0" applyFont="1" applyFill="1" applyBorder="1" applyAlignment="1">
      <alignment horizontal="center" wrapText="1"/>
    </xf>
    <xf numFmtId="4" fontId="23" fillId="11" borderId="16" xfId="0" applyNumberFormat="1" applyFont="1" applyFill="1" applyBorder="1" applyAlignment="1">
      <alignment horizontal="center" wrapText="1"/>
    </xf>
    <xf numFmtId="0" fontId="5" fillId="6" borderId="72" xfId="0" applyFont="1" applyFill="1" applyBorder="1" applyAlignment="1">
      <alignment horizontal="left" wrapText="1"/>
    </xf>
    <xf numFmtId="0" fontId="5" fillId="6" borderId="30" xfId="0" applyFont="1" applyFill="1" applyBorder="1" applyAlignment="1">
      <alignment horizontal="left" wrapText="1"/>
    </xf>
    <xf numFmtId="3" fontId="23" fillId="3" borderId="40" xfId="1" applyNumberFormat="1" applyFont="1" applyFill="1" applyBorder="1" applyAlignment="1" applyProtection="1">
      <alignment horizontal="center" vertical="center" wrapText="1"/>
    </xf>
    <xf numFmtId="3" fontId="23" fillId="3" borderId="43" xfId="1" applyNumberFormat="1" applyFont="1" applyFill="1" applyBorder="1" applyAlignment="1" applyProtection="1">
      <alignment horizontal="center" vertical="center"/>
    </xf>
    <xf numFmtId="3" fontId="23" fillId="3" borderId="29" xfId="1" applyNumberFormat="1" applyFont="1" applyFill="1" applyBorder="1" applyAlignment="1" applyProtection="1">
      <alignment horizontal="center" vertical="center"/>
    </xf>
    <xf numFmtId="3" fontId="23" fillId="0" borderId="41" xfId="1" applyNumberFormat="1" applyFont="1" applyFill="1" applyBorder="1" applyAlignment="1" applyProtection="1">
      <alignment horizontal="center" vertical="center"/>
    </xf>
    <xf numFmtId="3" fontId="23" fillId="0" borderId="56" xfId="1" applyNumberFormat="1" applyFont="1" applyFill="1" applyBorder="1" applyAlignment="1" applyProtection="1">
      <alignment horizontal="center" vertical="center"/>
    </xf>
    <xf numFmtId="3" fontId="23" fillId="4" borderId="43" xfId="1" applyNumberFormat="1" applyFont="1" applyFill="1" applyBorder="1" applyAlignment="1" applyProtection="1">
      <alignment horizontal="center" vertical="center"/>
    </xf>
    <xf numFmtId="3" fontId="23" fillId="4" borderId="29" xfId="1" applyNumberFormat="1" applyFont="1" applyFill="1" applyBorder="1" applyAlignment="1" applyProtection="1">
      <alignment horizontal="center" vertical="center"/>
    </xf>
    <xf numFmtId="3" fontId="23" fillId="0" borderId="43" xfId="1" applyNumberFormat="1" applyFont="1" applyFill="1" applyBorder="1" applyAlignment="1" applyProtection="1">
      <alignment horizontal="center" vertical="center"/>
    </xf>
    <xf numFmtId="3" fontId="34" fillId="0" borderId="43" xfId="0" applyNumberFormat="1" applyFont="1" applyBorder="1" applyAlignment="1" applyProtection="1">
      <alignment horizontal="center" vertical="center" wrapText="1"/>
    </xf>
    <xf numFmtId="3" fontId="34" fillId="0" borderId="29" xfId="0" applyNumberFormat="1" applyFont="1" applyBorder="1" applyAlignment="1" applyProtection="1">
      <alignment horizontal="center" vertical="center" wrapText="1"/>
    </xf>
    <xf numFmtId="3" fontId="34" fillId="0" borderId="56" xfId="0" applyNumberFormat="1" applyFont="1" applyBorder="1" applyAlignment="1" applyProtection="1">
      <alignment horizontal="center" vertical="center" wrapText="1"/>
    </xf>
    <xf numFmtId="3" fontId="23" fillId="3" borderId="13" xfId="1" applyNumberFormat="1" applyFont="1" applyFill="1" applyBorder="1" applyAlignment="1" applyProtection="1">
      <alignment horizontal="center" vertical="center"/>
    </xf>
    <xf numFmtId="3" fontId="23" fillId="4" borderId="4" xfId="1" applyNumberFormat="1" applyFont="1" applyFill="1" applyBorder="1" applyAlignment="1" applyProtection="1">
      <alignment horizontal="center" vertical="center"/>
    </xf>
    <xf numFmtId="3" fontId="23" fillId="4" borderId="13" xfId="1" applyNumberFormat="1" applyFont="1" applyFill="1" applyBorder="1" applyAlignment="1" applyProtection="1">
      <alignment horizontal="center" vertical="center"/>
    </xf>
    <xf numFmtId="3" fontId="34" fillId="0" borderId="4" xfId="1" applyNumberFormat="1" applyFont="1" applyBorder="1" applyAlignment="1" applyProtection="1">
      <alignment horizontal="center" vertical="center" wrapText="1"/>
    </xf>
    <xf numFmtId="3" fontId="34" fillId="0" borderId="13" xfId="1" applyNumberFormat="1" applyFont="1" applyBorder="1" applyAlignment="1" applyProtection="1">
      <alignment horizontal="center" vertical="center" wrapText="1"/>
    </xf>
    <xf numFmtId="3" fontId="34" fillId="0" borderId="8" xfId="1" applyNumberFormat="1" applyFont="1" applyBorder="1" applyAlignment="1" applyProtection="1">
      <alignment horizontal="center" vertical="center" wrapText="1"/>
    </xf>
  </cellXfs>
  <cellStyles count="3">
    <cellStyle name="Normal" xfId="0" builtinId="0"/>
    <cellStyle name="Virgül" xfId="1" builtinId="3"/>
    <cellStyle name="Yüzde" xfId="2" builtinId="5"/>
  </cellStyles>
  <dxfs count="0"/>
  <tableStyles count="0" defaultTableStyle="TableStyleMedium2" defaultPivotStyle="PivotStyleMedium9"/>
  <colors>
    <mruColors>
      <color rgb="FFCCFFCC"/>
      <color rgb="FFCC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314325</xdr:colOff>
      <xdr:row>3</xdr:row>
      <xdr:rowOff>85725</xdr:rowOff>
    </xdr:from>
    <xdr:to>
      <xdr:col>6</xdr:col>
      <xdr:colOff>485775</xdr:colOff>
      <xdr:row>20</xdr:row>
      <xdr:rowOff>104775</xdr:rowOff>
    </xdr:to>
    <xdr:pic>
      <xdr:nvPicPr>
        <xdr:cNvPr id="2" name="Picture 2" descr="ytu_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571500"/>
          <a:ext cx="3257550"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97"/>
  <sheetViews>
    <sheetView topLeftCell="A37" workbookViewId="0">
      <selection activeCell="F1447" sqref="F1447:G1447"/>
    </sheetView>
  </sheetViews>
  <sheetFormatPr defaultRowHeight="12.75"/>
  <cols>
    <col min="1" max="1" width="12.42578125" style="1" customWidth="1"/>
    <col min="2" max="2" width="18.5703125" style="1" customWidth="1"/>
    <col min="3" max="3" width="14.7109375" style="1" customWidth="1"/>
    <col min="4" max="4" width="10.5703125" style="1" customWidth="1"/>
    <col min="5" max="5" width="9" style="1" customWidth="1"/>
    <col min="6" max="6" width="12" style="1" customWidth="1"/>
    <col min="7" max="7" width="10.5703125" style="1" customWidth="1"/>
    <col min="8" max="8" width="9.5703125" style="1" customWidth="1"/>
    <col min="9" max="9" width="8.7109375" style="1" customWidth="1"/>
    <col min="10" max="10" width="9" style="1" customWidth="1"/>
    <col min="11" max="11" width="10.42578125" style="1" customWidth="1"/>
    <col min="12" max="12" width="9.140625" style="1" customWidth="1"/>
    <col min="13" max="16" width="9.140625" style="1"/>
    <col min="17" max="17" width="9.140625" style="1" customWidth="1"/>
    <col min="18" max="256" width="9.140625" style="1"/>
    <col min="257" max="257" width="12.42578125" style="1" customWidth="1"/>
    <col min="258" max="258" width="18.5703125" style="1" customWidth="1"/>
    <col min="259" max="259" width="14.7109375" style="1" customWidth="1"/>
    <col min="260" max="260" width="10.5703125" style="1" customWidth="1"/>
    <col min="261" max="261" width="9" style="1" customWidth="1"/>
    <col min="262" max="262" width="12" style="1" customWidth="1"/>
    <col min="263" max="263" width="10.5703125" style="1" customWidth="1"/>
    <col min="264" max="264" width="9.5703125" style="1" customWidth="1"/>
    <col min="265" max="265" width="8.7109375" style="1" customWidth="1"/>
    <col min="266" max="266" width="9" style="1" customWidth="1"/>
    <col min="267" max="267" width="10.42578125" style="1" customWidth="1"/>
    <col min="268" max="268" width="9.140625" style="1" customWidth="1"/>
    <col min="269" max="272" width="9.140625" style="1"/>
    <col min="273" max="273" width="9.140625" style="1" customWidth="1"/>
    <col min="274" max="512" width="9.140625" style="1"/>
    <col min="513" max="513" width="12.42578125" style="1" customWidth="1"/>
    <col min="514" max="514" width="18.5703125" style="1" customWidth="1"/>
    <col min="515" max="515" width="14.7109375" style="1" customWidth="1"/>
    <col min="516" max="516" width="10.5703125" style="1" customWidth="1"/>
    <col min="517" max="517" width="9" style="1" customWidth="1"/>
    <col min="518" max="518" width="12" style="1" customWidth="1"/>
    <col min="519" max="519" width="10.5703125" style="1" customWidth="1"/>
    <col min="520" max="520" width="9.5703125" style="1" customWidth="1"/>
    <col min="521" max="521" width="8.7109375" style="1" customWidth="1"/>
    <col min="522" max="522" width="9" style="1" customWidth="1"/>
    <col min="523" max="523" width="10.42578125" style="1" customWidth="1"/>
    <col min="524" max="524" width="9.140625" style="1" customWidth="1"/>
    <col min="525" max="528" width="9.140625" style="1"/>
    <col min="529" max="529" width="9.140625" style="1" customWidth="1"/>
    <col min="530" max="768" width="9.140625" style="1"/>
    <col min="769" max="769" width="12.42578125" style="1" customWidth="1"/>
    <col min="770" max="770" width="18.5703125" style="1" customWidth="1"/>
    <col min="771" max="771" width="14.7109375" style="1" customWidth="1"/>
    <col min="772" max="772" width="10.5703125" style="1" customWidth="1"/>
    <col min="773" max="773" width="9" style="1" customWidth="1"/>
    <col min="774" max="774" width="12" style="1" customWidth="1"/>
    <col min="775" max="775" width="10.5703125" style="1" customWidth="1"/>
    <col min="776" max="776" width="9.5703125" style="1" customWidth="1"/>
    <col min="777" max="777" width="8.7109375" style="1" customWidth="1"/>
    <col min="778" max="778" width="9" style="1" customWidth="1"/>
    <col min="779" max="779" width="10.42578125" style="1" customWidth="1"/>
    <col min="780" max="780" width="9.140625" style="1" customWidth="1"/>
    <col min="781" max="784" width="9.140625" style="1"/>
    <col min="785" max="785" width="9.140625" style="1" customWidth="1"/>
    <col min="786" max="1024" width="9.140625" style="1"/>
    <col min="1025" max="1025" width="12.42578125" style="1" customWidth="1"/>
    <col min="1026" max="1026" width="18.5703125" style="1" customWidth="1"/>
    <col min="1027" max="1027" width="14.7109375" style="1" customWidth="1"/>
    <col min="1028" max="1028" width="10.5703125" style="1" customWidth="1"/>
    <col min="1029" max="1029" width="9" style="1" customWidth="1"/>
    <col min="1030" max="1030" width="12" style="1" customWidth="1"/>
    <col min="1031" max="1031" width="10.5703125" style="1" customWidth="1"/>
    <col min="1032" max="1032" width="9.5703125" style="1" customWidth="1"/>
    <col min="1033" max="1033" width="8.7109375" style="1" customWidth="1"/>
    <col min="1034" max="1034" width="9" style="1" customWidth="1"/>
    <col min="1035" max="1035" width="10.42578125" style="1" customWidth="1"/>
    <col min="1036" max="1036" width="9.140625" style="1" customWidth="1"/>
    <col min="1037" max="1040" width="9.140625" style="1"/>
    <col min="1041" max="1041" width="9.140625" style="1" customWidth="1"/>
    <col min="1042" max="1280" width="9.140625" style="1"/>
    <col min="1281" max="1281" width="12.42578125" style="1" customWidth="1"/>
    <col min="1282" max="1282" width="18.5703125" style="1" customWidth="1"/>
    <col min="1283" max="1283" width="14.7109375" style="1" customWidth="1"/>
    <col min="1284" max="1284" width="10.5703125" style="1" customWidth="1"/>
    <col min="1285" max="1285" width="9" style="1" customWidth="1"/>
    <col min="1286" max="1286" width="12" style="1" customWidth="1"/>
    <col min="1287" max="1287" width="10.5703125" style="1" customWidth="1"/>
    <col min="1288" max="1288" width="9.5703125" style="1" customWidth="1"/>
    <col min="1289" max="1289" width="8.7109375" style="1" customWidth="1"/>
    <col min="1290" max="1290" width="9" style="1" customWidth="1"/>
    <col min="1291" max="1291" width="10.42578125" style="1" customWidth="1"/>
    <col min="1292" max="1292" width="9.140625" style="1" customWidth="1"/>
    <col min="1293" max="1296" width="9.140625" style="1"/>
    <col min="1297" max="1297" width="9.140625" style="1" customWidth="1"/>
    <col min="1298" max="1536" width="9.140625" style="1"/>
    <col min="1537" max="1537" width="12.42578125" style="1" customWidth="1"/>
    <col min="1538" max="1538" width="18.5703125" style="1" customWidth="1"/>
    <col min="1539" max="1539" width="14.7109375" style="1" customWidth="1"/>
    <col min="1540" max="1540" width="10.5703125" style="1" customWidth="1"/>
    <col min="1541" max="1541" width="9" style="1" customWidth="1"/>
    <col min="1542" max="1542" width="12" style="1" customWidth="1"/>
    <col min="1543" max="1543" width="10.5703125" style="1" customWidth="1"/>
    <col min="1544" max="1544" width="9.5703125" style="1" customWidth="1"/>
    <col min="1545" max="1545" width="8.7109375" style="1" customWidth="1"/>
    <col min="1546" max="1546" width="9" style="1" customWidth="1"/>
    <col min="1547" max="1547" width="10.42578125" style="1" customWidth="1"/>
    <col min="1548" max="1548" width="9.140625" style="1" customWidth="1"/>
    <col min="1549" max="1552" width="9.140625" style="1"/>
    <col min="1553" max="1553" width="9.140625" style="1" customWidth="1"/>
    <col min="1554" max="1792" width="9.140625" style="1"/>
    <col min="1793" max="1793" width="12.42578125" style="1" customWidth="1"/>
    <col min="1794" max="1794" width="18.5703125" style="1" customWidth="1"/>
    <col min="1795" max="1795" width="14.7109375" style="1" customWidth="1"/>
    <col min="1796" max="1796" width="10.5703125" style="1" customWidth="1"/>
    <col min="1797" max="1797" width="9" style="1" customWidth="1"/>
    <col min="1798" max="1798" width="12" style="1" customWidth="1"/>
    <col min="1799" max="1799" width="10.5703125" style="1" customWidth="1"/>
    <col min="1800" max="1800" width="9.5703125" style="1" customWidth="1"/>
    <col min="1801" max="1801" width="8.7109375" style="1" customWidth="1"/>
    <col min="1802" max="1802" width="9" style="1" customWidth="1"/>
    <col min="1803" max="1803" width="10.42578125" style="1" customWidth="1"/>
    <col min="1804" max="1804" width="9.140625" style="1" customWidth="1"/>
    <col min="1805" max="1808" width="9.140625" style="1"/>
    <col min="1809" max="1809" width="9.140625" style="1" customWidth="1"/>
    <col min="1810" max="2048" width="9.140625" style="1"/>
    <col min="2049" max="2049" width="12.42578125" style="1" customWidth="1"/>
    <col min="2050" max="2050" width="18.5703125" style="1" customWidth="1"/>
    <col min="2051" max="2051" width="14.7109375" style="1" customWidth="1"/>
    <col min="2052" max="2052" width="10.5703125" style="1" customWidth="1"/>
    <col min="2053" max="2053" width="9" style="1" customWidth="1"/>
    <col min="2054" max="2054" width="12" style="1" customWidth="1"/>
    <col min="2055" max="2055" width="10.5703125" style="1" customWidth="1"/>
    <col min="2056" max="2056" width="9.5703125" style="1" customWidth="1"/>
    <col min="2057" max="2057" width="8.7109375" style="1" customWidth="1"/>
    <col min="2058" max="2058" width="9" style="1" customWidth="1"/>
    <col min="2059" max="2059" width="10.42578125" style="1" customWidth="1"/>
    <col min="2060" max="2060" width="9.140625" style="1" customWidth="1"/>
    <col min="2061" max="2064" width="9.140625" style="1"/>
    <col min="2065" max="2065" width="9.140625" style="1" customWidth="1"/>
    <col min="2066" max="2304" width="9.140625" style="1"/>
    <col min="2305" max="2305" width="12.42578125" style="1" customWidth="1"/>
    <col min="2306" max="2306" width="18.5703125" style="1" customWidth="1"/>
    <col min="2307" max="2307" width="14.7109375" style="1" customWidth="1"/>
    <col min="2308" max="2308" width="10.5703125" style="1" customWidth="1"/>
    <col min="2309" max="2309" width="9" style="1" customWidth="1"/>
    <col min="2310" max="2310" width="12" style="1" customWidth="1"/>
    <col min="2311" max="2311" width="10.5703125" style="1" customWidth="1"/>
    <col min="2312" max="2312" width="9.5703125" style="1" customWidth="1"/>
    <col min="2313" max="2313" width="8.7109375" style="1" customWidth="1"/>
    <col min="2314" max="2314" width="9" style="1" customWidth="1"/>
    <col min="2315" max="2315" width="10.42578125" style="1" customWidth="1"/>
    <col min="2316" max="2316" width="9.140625" style="1" customWidth="1"/>
    <col min="2317" max="2320" width="9.140625" style="1"/>
    <col min="2321" max="2321" width="9.140625" style="1" customWidth="1"/>
    <col min="2322" max="2560" width="9.140625" style="1"/>
    <col min="2561" max="2561" width="12.42578125" style="1" customWidth="1"/>
    <col min="2562" max="2562" width="18.5703125" style="1" customWidth="1"/>
    <col min="2563" max="2563" width="14.7109375" style="1" customWidth="1"/>
    <col min="2564" max="2564" width="10.5703125" style="1" customWidth="1"/>
    <col min="2565" max="2565" width="9" style="1" customWidth="1"/>
    <col min="2566" max="2566" width="12" style="1" customWidth="1"/>
    <col min="2567" max="2567" width="10.5703125" style="1" customWidth="1"/>
    <col min="2568" max="2568" width="9.5703125" style="1" customWidth="1"/>
    <col min="2569" max="2569" width="8.7109375" style="1" customWidth="1"/>
    <col min="2570" max="2570" width="9" style="1" customWidth="1"/>
    <col min="2571" max="2571" width="10.42578125" style="1" customWidth="1"/>
    <col min="2572" max="2572" width="9.140625" style="1" customWidth="1"/>
    <col min="2573" max="2576" width="9.140625" style="1"/>
    <col min="2577" max="2577" width="9.140625" style="1" customWidth="1"/>
    <col min="2578" max="2816" width="9.140625" style="1"/>
    <col min="2817" max="2817" width="12.42578125" style="1" customWidth="1"/>
    <col min="2818" max="2818" width="18.5703125" style="1" customWidth="1"/>
    <col min="2819" max="2819" width="14.7109375" style="1" customWidth="1"/>
    <col min="2820" max="2820" width="10.5703125" style="1" customWidth="1"/>
    <col min="2821" max="2821" width="9" style="1" customWidth="1"/>
    <col min="2822" max="2822" width="12" style="1" customWidth="1"/>
    <col min="2823" max="2823" width="10.5703125" style="1" customWidth="1"/>
    <col min="2824" max="2824" width="9.5703125" style="1" customWidth="1"/>
    <col min="2825" max="2825" width="8.7109375" style="1" customWidth="1"/>
    <col min="2826" max="2826" width="9" style="1" customWidth="1"/>
    <col min="2827" max="2827" width="10.42578125" style="1" customWidth="1"/>
    <col min="2828" max="2828" width="9.140625" style="1" customWidth="1"/>
    <col min="2829" max="2832" width="9.140625" style="1"/>
    <col min="2833" max="2833" width="9.140625" style="1" customWidth="1"/>
    <col min="2834" max="3072" width="9.140625" style="1"/>
    <col min="3073" max="3073" width="12.42578125" style="1" customWidth="1"/>
    <col min="3074" max="3074" width="18.5703125" style="1" customWidth="1"/>
    <col min="3075" max="3075" width="14.7109375" style="1" customWidth="1"/>
    <col min="3076" max="3076" width="10.5703125" style="1" customWidth="1"/>
    <col min="3077" max="3077" width="9" style="1" customWidth="1"/>
    <col min="3078" max="3078" width="12" style="1" customWidth="1"/>
    <col min="3079" max="3079" width="10.5703125" style="1" customWidth="1"/>
    <col min="3080" max="3080" width="9.5703125" style="1" customWidth="1"/>
    <col min="3081" max="3081" width="8.7109375" style="1" customWidth="1"/>
    <col min="3082" max="3082" width="9" style="1" customWidth="1"/>
    <col min="3083" max="3083" width="10.42578125" style="1" customWidth="1"/>
    <col min="3084" max="3084" width="9.140625" style="1" customWidth="1"/>
    <col min="3085" max="3088" width="9.140625" style="1"/>
    <col min="3089" max="3089" width="9.140625" style="1" customWidth="1"/>
    <col min="3090" max="3328" width="9.140625" style="1"/>
    <col min="3329" max="3329" width="12.42578125" style="1" customWidth="1"/>
    <col min="3330" max="3330" width="18.5703125" style="1" customWidth="1"/>
    <col min="3331" max="3331" width="14.7109375" style="1" customWidth="1"/>
    <col min="3332" max="3332" width="10.5703125" style="1" customWidth="1"/>
    <col min="3333" max="3333" width="9" style="1" customWidth="1"/>
    <col min="3334" max="3334" width="12" style="1" customWidth="1"/>
    <col min="3335" max="3335" width="10.5703125" style="1" customWidth="1"/>
    <col min="3336" max="3336" width="9.5703125" style="1" customWidth="1"/>
    <col min="3337" max="3337" width="8.7109375" style="1" customWidth="1"/>
    <col min="3338" max="3338" width="9" style="1" customWidth="1"/>
    <col min="3339" max="3339" width="10.42578125" style="1" customWidth="1"/>
    <col min="3340" max="3340" width="9.140625" style="1" customWidth="1"/>
    <col min="3341" max="3344" width="9.140625" style="1"/>
    <col min="3345" max="3345" width="9.140625" style="1" customWidth="1"/>
    <col min="3346" max="3584" width="9.140625" style="1"/>
    <col min="3585" max="3585" width="12.42578125" style="1" customWidth="1"/>
    <col min="3586" max="3586" width="18.5703125" style="1" customWidth="1"/>
    <col min="3587" max="3587" width="14.7109375" style="1" customWidth="1"/>
    <col min="3588" max="3588" width="10.5703125" style="1" customWidth="1"/>
    <col min="3589" max="3589" width="9" style="1" customWidth="1"/>
    <col min="3590" max="3590" width="12" style="1" customWidth="1"/>
    <col min="3591" max="3591" width="10.5703125" style="1" customWidth="1"/>
    <col min="3592" max="3592" width="9.5703125" style="1" customWidth="1"/>
    <col min="3593" max="3593" width="8.7109375" style="1" customWidth="1"/>
    <col min="3594" max="3594" width="9" style="1" customWidth="1"/>
    <col min="3595" max="3595" width="10.42578125" style="1" customWidth="1"/>
    <col min="3596" max="3596" width="9.140625" style="1" customWidth="1"/>
    <col min="3597" max="3600" width="9.140625" style="1"/>
    <col min="3601" max="3601" width="9.140625" style="1" customWidth="1"/>
    <col min="3602" max="3840" width="9.140625" style="1"/>
    <col min="3841" max="3841" width="12.42578125" style="1" customWidth="1"/>
    <col min="3842" max="3842" width="18.5703125" style="1" customWidth="1"/>
    <col min="3843" max="3843" width="14.7109375" style="1" customWidth="1"/>
    <col min="3844" max="3844" width="10.5703125" style="1" customWidth="1"/>
    <col min="3845" max="3845" width="9" style="1" customWidth="1"/>
    <col min="3846" max="3846" width="12" style="1" customWidth="1"/>
    <col min="3847" max="3847" width="10.5703125" style="1" customWidth="1"/>
    <col min="3848" max="3848" width="9.5703125" style="1" customWidth="1"/>
    <col min="3849" max="3849" width="8.7109375" style="1" customWidth="1"/>
    <col min="3850" max="3850" width="9" style="1" customWidth="1"/>
    <col min="3851" max="3851" width="10.42578125" style="1" customWidth="1"/>
    <col min="3852" max="3852" width="9.140625" style="1" customWidth="1"/>
    <col min="3853" max="3856" width="9.140625" style="1"/>
    <col min="3857" max="3857" width="9.140625" style="1" customWidth="1"/>
    <col min="3858" max="4096" width="9.140625" style="1"/>
    <col min="4097" max="4097" width="12.42578125" style="1" customWidth="1"/>
    <col min="4098" max="4098" width="18.5703125" style="1" customWidth="1"/>
    <col min="4099" max="4099" width="14.7109375" style="1" customWidth="1"/>
    <col min="4100" max="4100" width="10.5703125" style="1" customWidth="1"/>
    <col min="4101" max="4101" width="9" style="1" customWidth="1"/>
    <col min="4102" max="4102" width="12" style="1" customWidth="1"/>
    <col min="4103" max="4103" width="10.5703125" style="1" customWidth="1"/>
    <col min="4104" max="4104" width="9.5703125" style="1" customWidth="1"/>
    <col min="4105" max="4105" width="8.7109375" style="1" customWidth="1"/>
    <col min="4106" max="4106" width="9" style="1" customWidth="1"/>
    <col min="4107" max="4107" width="10.42578125" style="1" customWidth="1"/>
    <col min="4108" max="4108" width="9.140625" style="1" customWidth="1"/>
    <col min="4109" max="4112" width="9.140625" style="1"/>
    <col min="4113" max="4113" width="9.140625" style="1" customWidth="1"/>
    <col min="4114" max="4352" width="9.140625" style="1"/>
    <col min="4353" max="4353" width="12.42578125" style="1" customWidth="1"/>
    <col min="4354" max="4354" width="18.5703125" style="1" customWidth="1"/>
    <col min="4355" max="4355" width="14.7109375" style="1" customWidth="1"/>
    <col min="4356" max="4356" width="10.5703125" style="1" customWidth="1"/>
    <col min="4357" max="4357" width="9" style="1" customWidth="1"/>
    <col min="4358" max="4358" width="12" style="1" customWidth="1"/>
    <col min="4359" max="4359" width="10.5703125" style="1" customWidth="1"/>
    <col min="4360" max="4360" width="9.5703125" style="1" customWidth="1"/>
    <col min="4361" max="4361" width="8.7109375" style="1" customWidth="1"/>
    <col min="4362" max="4362" width="9" style="1" customWidth="1"/>
    <col min="4363" max="4363" width="10.42578125" style="1" customWidth="1"/>
    <col min="4364" max="4364" width="9.140625" style="1" customWidth="1"/>
    <col min="4365" max="4368" width="9.140625" style="1"/>
    <col min="4369" max="4369" width="9.140625" style="1" customWidth="1"/>
    <col min="4370" max="4608" width="9.140625" style="1"/>
    <col min="4609" max="4609" width="12.42578125" style="1" customWidth="1"/>
    <col min="4610" max="4610" width="18.5703125" style="1" customWidth="1"/>
    <col min="4611" max="4611" width="14.7109375" style="1" customWidth="1"/>
    <col min="4612" max="4612" width="10.5703125" style="1" customWidth="1"/>
    <col min="4613" max="4613" width="9" style="1" customWidth="1"/>
    <col min="4614" max="4614" width="12" style="1" customWidth="1"/>
    <col min="4615" max="4615" width="10.5703125" style="1" customWidth="1"/>
    <col min="4616" max="4616" width="9.5703125" style="1" customWidth="1"/>
    <col min="4617" max="4617" width="8.7109375" style="1" customWidth="1"/>
    <col min="4618" max="4618" width="9" style="1" customWidth="1"/>
    <col min="4619" max="4619" width="10.42578125" style="1" customWidth="1"/>
    <col min="4620" max="4620" width="9.140625" style="1" customWidth="1"/>
    <col min="4621" max="4624" width="9.140625" style="1"/>
    <col min="4625" max="4625" width="9.140625" style="1" customWidth="1"/>
    <col min="4626" max="4864" width="9.140625" style="1"/>
    <col min="4865" max="4865" width="12.42578125" style="1" customWidth="1"/>
    <col min="4866" max="4866" width="18.5703125" style="1" customWidth="1"/>
    <col min="4867" max="4867" width="14.7109375" style="1" customWidth="1"/>
    <col min="4868" max="4868" width="10.5703125" style="1" customWidth="1"/>
    <col min="4869" max="4869" width="9" style="1" customWidth="1"/>
    <col min="4870" max="4870" width="12" style="1" customWidth="1"/>
    <col min="4871" max="4871" width="10.5703125" style="1" customWidth="1"/>
    <col min="4872" max="4872" width="9.5703125" style="1" customWidth="1"/>
    <col min="4873" max="4873" width="8.7109375" style="1" customWidth="1"/>
    <col min="4874" max="4874" width="9" style="1" customWidth="1"/>
    <col min="4875" max="4875" width="10.42578125" style="1" customWidth="1"/>
    <col min="4876" max="4876" width="9.140625" style="1" customWidth="1"/>
    <col min="4877" max="4880" width="9.140625" style="1"/>
    <col min="4881" max="4881" width="9.140625" style="1" customWidth="1"/>
    <col min="4882" max="5120" width="9.140625" style="1"/>
    <col min="5121" max="5121" width="12.42578125" style="1" customWidth="1"/>
    <col min="5122" max="5122" width="18.5703125" style="1" customWidth="1"/>
    <col min="5123" max="5123" width="14.7109375" style="1" customWidth="1"/>
    <col min="5124" max="5124" width="10.5703125" style="1" customWidth="1"/>
    <col min="5125" max="5125" width="9" style="1" customWidth="1"/>
    <col min="5126" max="5126" width="12" style="1" customWidth="1"/>
    <col min="5127" max="5127" width="10.5703125" style="1" customWidth="1"/>
    <col min="5128" max="5128" width="9.5703125" style="1" customWidth="1"/>
    <col min="5129" max="5129" width="8.7109375" style="1" customWidth="1"/>
    <col min="5130" max="5130" width="9" style="1" customWidth="1"/>
    <col min="5131" max="5131" width="10.42578125" style="1" customWidth="1"/>
    <col min="5132" max="5132" width="9.140625" style="1" customWidth="1"/>
    <col min="5133" max="5136" width="9.140625" style="1"/>
    <col min="5137" max="5137" width="9.140625" style="1" customWidth="1"/>
    <col min="5138" max="5376" width="9.140625" style="1"/>
    <col min="5377" max="5377" width="12.42578125" style="1" customWidth="1"/>
    <col min="5378" max="5378" width="18.5703125" style="1" customWidth="1"/>
    <col min="5379" max="5379" width="14.7109375" style="1" customWidth="1"/>
    <col min="5380" max="5380" width="10.5703125" style="1" customWidth="1"/>
    <col min="5381" max="5381" width="9" style="1" customWidth="1"/>
    <col min="5382" max="5382" width="12" style="1" customWidth="1"/>
    <col min="5383" max="5383" width="10.5703125" style="1" customWidth="1"/>
    <col min="5384" max="5384" width="9.5703125" style="1" customWidth="1"/>
    <col min="5385" max="5385" width="8.7109375" style="1" customWidth="1"/>
    <col min="5386" max="5386" width="9" style="1" customWidth="1"/>
    <col min="5387" max="5387" width="10.42578125" style="1" customWidth="1"/>
    <col min="5388" max="5388" width="9.140625" style="1" customWidth="1"/>
    <col min="5389" max="5392" width="9.140625" style="1"/>
    <col min="5393" max="5393" width="9.140625" style="1" customWidth="1"/>
    <col min="5394" max="5632" width="9.140625" style="1"/>
    <col min="5633" max="5633" width="12.42578125" style="1" customWidth="1"/>
    <col min="5634" max="5634" width="18.5703125" style="1" customWidth="1"/>
    <col min="5635" max="5635" width="14.7109375" style="1" customWidth="1"/>
    <col min="5636" max="5636" width="10.5703125" style="1" customWidth="1"/>
    <col min="5637" max="5637" width="9" style="1" customWidth="1"/>
    <col min="5638" max="5638" width="12" style="1" customWidth="1"/>
    <col min="5639" max="5639" width="10.5703125" style="1" customWidth="1"/>
    <col min="5640" max="5640" width="9.5703125" style="1" customWidth="1"/>
    <col min="5641" max="5641" width="8.7109375" style="1" customWidth="1"/>
    <col min="5642" max="5642" width="9" style="1" customWidth="1"/>
    <col min="5643" max="5643" width="10.42578125" style="1" customWidth="1"/>
    <col min="5644" max="5644" width="9.140625" style="1" customWidth="1"/>
    <col min="5645" max="5648" width="9.140625" style="1"/>
    <col min="5649" max="5649" width="9.140625" style="1" customWidth="1"/>
    <col min="5650" max="5888" width="9.140625" style="1"/>
    <col min="5889" max="5889" width="12.42578125" style="1" customWidth="1"/>
    <col min="5890" max="5890" width="18.5703125" style="1" customWidth="1"/>
    <col min="5891" max="5891" width="14.7109375" style="1" customWidth="1"/>
    <col min="5892" max="5892" width="10.5703125" style="1" customWidth="1"/>
    <col min="5893" max="5893" width="9" style="1" customWidth="1"/>
    <col min="5894" max="5894" width="12" style="1" customWidth="1"/>
    <col min="5895" max="5895" width="10.5703125" style="1" customWidth="1"/>
    <col min="5896" max="5896" width="9.5703125" style="1" customWidth="1"/>
    <col min="5897" max="5897" width="8.7109375" style="1" customWidth="1"/>
    <col min="5898" max="5898" width="9" style="1" customWidth="1"/>
    <col min="5899" max="5899" width="10.42578125" style="1" customWidth="1"/>
    <col min="5900" max="5900" width="9.140625" style="1" customWidth="1"/>
    <col min="5901" max="5904" width="9.140625" style="1"/>
    <col min="5905" max="5905" width="9.140625" style="1" customWidth="1"/>
    <col min="5906" max="6144" width="9.140625" style="1"/>
    <col min="6145" max="6145" width="12.42578125" style="1" customWidth="1"/>
    <col min="6146" max="6146" width="18.5703125" style="1" customWidth="1"/>
    <col min="6147" max="6147" width="14.7109375" style="1" customWidth="1"/>
    <col min="6148" max="6148" width="10.5703125" style="1" customWidth="1"/>
    <col min="6149" max="6149" width="9" style="1" customWidth="1"/>
    <col min="6150" max="6150" width="12" style="1" customWidth="1"/>
    <col min="6151" max="6151" width="10.5703125" style="1" customWidth="1"/>
    <col min="6152" max="6152" width="9.5703125" style="1" customWidth="1"/>
    <col min="6153" max="6153" width="8.7109375" style="1" customWidth="1"/>
    <col min="6154" max="6154" width="9" style="1" customWidth="1"/>
    <col min="6155" max="6155" width="10.42578125" style="1" customWidth="1"/>
    <col min="6156" max="6156" width="9.140625" style="1" customWidth="1"/>
    <col min="6157" max="6160" width="9.140625" style="1"/>
    <col min="6161" max="6161" width="9.140625" style="1" customWidth="1"/>
    <col min="6162" max="6400" width="9.140625" style="1"/>
    <col min="6401" max="6401" width="12.42578125" style="1" customWidth="1"/>
    <col min="6402" max="6402" width="18.5703125" style="1" customWidth="1"/>
    <col min="6403" max="6403" width="14.7109375" style="1" customWidth="1"/>
    <col min="6404" max="6404" width="10.5703125" style="1" customWidth="1"/>
    <col min="6405" max="6405" width="9" style="1" customWidth="1"/>
    <col min="6406" max="6406" width="12" style="1" customWidth="1"/>
    <col min="6407" max="6407" width="10.5703125" style="1" customWidth="1"/>
    <col min="6408" max="6408" width="9.5703125" style="1" customWidth="1"/>
    <col min="6409" max="6409" width="8.7109375" style="1" customWidth="1"/>
    <col min="6410" max="6410" width="9" style="1" customWidth="1"/>
    <col min="6411" max="6411" width="10.42578125" style="1" customWidth="1"/>
    <col min="6412" max="6412" width="9.140625" style="1" customWidth="1"/>
    <col min="6413" max="6416" width="9.140625" style="1"/>
    <col min="6417" max="6417" width="9.140625" style="1" customWidth="1"/>
    <col min="6418" max="6656" width="9.140625" style="1"/>
    <col min="6657" max="6657" width="12.42578125" style="1" customWidth="1"/>
    <col min="6658" max="6658" width="18.5703125" style="1" customWidth="1"/>
    <col min="6659" max="6659" width="14.7109375" style="1" customWidth="1"/>
    <col min="6660" max="6660" width="10.5703125" style="1" customWidth="1"/>
    <col min="6661" max="6661" width="9" style="1" customWidth="1"/>
    <col min="6662" max="6662" width="12" style="1" customWidth="1"/>
    <col min="6663" max="6663" width="10.5703125" style="1" customWidth="1"/>
    <col min="6664" max="6664" width="9.5703125" style="1" customWidth="1"/>
    <col min="6665" max="6665" width="8.7109375" style="1" customWidth="1"/>
    <col min="6666" max="6666" width="9" style="1" customWidth="1"/>
    <col min="6667" max="6667" width="10.42578125" style="1" customWidth="1"/>
    <col min="6668" max="6668" width="9.140625" style="1" customWidth="1"/>
    <col min="6669" max="6672" width="9.140625" style="1"/>
    <col min="6673" max="6673" width="9.140625" style="1" customWidth="1"/>
    <col min="6674" max="6912" width="9.140625" style="1"/>
    <col min="6913" max="6913" width="12.42578125" style="1" customWidth="1"/>
    <col min="6914" max="6914" width="18.5703125" style="1" customWidth="1"/>
    <col min="6915" max="6915" width="14.7109375" style="1" customWidth="1"/>
    <col min="6916" max="6916" width="10.5703125" style="1" customWidth="1"/>
    <col min="6917" max="6917" width="9" style="1" customWidth="1"/>
    <col min="6918" max="6918" width="12" style="1" customWidth="1"/>
    <col min="6919" max="6919" width="10.5703125" style="1" customWidth="1"/>
    <col min="6920" max="6920" width="9.5703125" style="1" customWidth="1"/>
    <col min="6921" max="6921" width="8.7109375" style="1" customWidth="1"/>
    <col min="6922" max="6922" width="9" style="1" customWidth="1"/>
    <col min="6923" max="6923" width="10.42578125" style="1" customWidth="1"/>
    <col min="6924" max="6924" width="9.140625" style="1" customWidth="1"/>
    <col min="6925" max="6928" width="9.140625" style="1"/>
    <col min="6929" max="6929" width="9.140625" style="1" customWidth="1"/>
    <col min="6930" max="7168" width="9.140625" style="1"/>
    <col min="7169" max="7169" width="12.42578125" style="1" customWidth="1"/>
    <col min="7170" max="7170" width="18.5703125" style="1" customWidth="1"/>
    <col min="7171" max="7171" width="14.7109375" style="1" customWidth="1"/>
    <col min="7172" max="7172" width="10.5703125" style="1" customWidth="1"/>
    <col min="7173" max="7173" width="9" style="1" customWidth="1"/>
    <col min="7174" max="7174" width="12" style="1" customWidth="1"/>
    <col min="7175" max="7175" width="10.5703125" style="1" customWidth="1"/>
    <col min="7176" max="7176" width="9.5703125" style="1" customWidth="1"/>
    <col min="7177" max="7177" width="8.7109375" style="1" customWidth="1"/>
    <col min="7178" max="7178" width="9" style="1" customWidth="1"/>
    <col min="7179" max="7179" width="10.42578125" style="1" customWidth="1"/>
    <col min="7180" max="7180" width="9.140625" style="1" customWidth="1"/>
    <col min="7181" max="7184" width="9.140625" style="1"/>
    <col min="7185" max="7185" width="9.140625" style="1" customWidth="1"/>
    <col min="7186" max="7424" width="9.140625" style="1"/>
    <col min="7425" max="7425" width="12.42578125" style="1" customWidth="1"/>
    <col min="7426" max="7426" width="18.5703125" style="1" customWidth="1"/>
    <col min="7427" max="7427" width="14.7109375" style="1" customWidth="1"/>
    <col min="7428" max="7428" width="10.5703125" style="1" customWidth="1"/>
    <col min="7429" max="7429" width="9" style="1" customWidth="1"/>
    <col min="7430" max="7430" width="12" style="1" customWidth="1"/>
    <col min="7431" max="7431" width="10.5703125" style="1" customWidth="1"/>
    <col min="7432" max="7432" width="9.5703125" style="1" customWidth="1"/>
    <col min="7433" max="7433" width="8.7109375" style="1" customWidth="1"/>
    <col min="7434" max="7434" width="9" style="1" customWidth="1"/>
    <col min="7435" max="7435" width="10.42578125" style="1" customWidth="1"/>
    <col min="7436" max="7436" width="9.140625" style="1" customWidth="1"/>
    <col min="7437" max="7440" width="9.140625" style="1"/>
    <col min="7441" max="7441" width="9.140625" style="1" customWidth="1"/>
    <col min="7442" max="7680" width="9.140625" style="1"/>
    <col min="7681" max="7681" width="12.42578125" style="1" customWidth="1"/>
    <col min="7682" max="7682" width="18.5703125" style="1" customWidth="1"/>
    <col min="7683" max="7683" width="14.7109375" style="1" customWidth="1"/>
    <col min="7684" max="7684" width="10.5703125" style="1" customWidth="1"/>
    <col min="7685" max="7685" width="9" style="1" customWidth="1"/>
    <col min="7686" max="7686" width="12" style="1" customWidth="1"/>
    <col min="7687" max="7687" width="10.5703125" style="1" customWidth="1"/>
    <col min="7688" max="7688" width="9.5703125" style="1" customWidth="1"/>
    <col min="7689" max="7689" width="8.7109375" style="1" customWidth="1"/>
    <col min="7690" max="7690" width="9" style="1" customWidth="1"/>
    <col min="7691" max="7691" width="10.42578125" style="1" customWidth="1"/>
    <col min="7692" max="7692" width="9.140625" style="1" customWidth="1"/>
    <col min="7693" max="7696" width="9.140625" style="1"/>
    <col min="7697" max="7697" width="9.140625" style="1" customWidth="1"/>
    <col min="7698" max="7936" width="9.140625" style="1"/>
    <col min="7937" max="7937" width="12.42578125" style="1" customWidth="1"/>
    <col min="7938" max="7938" width="18.5703125" style="1" customWidth="1"/>
    <col min="7939" max="7939" width="14.7109375" style="1" customWidth="1"/>
    <col min="7940" max="7940" width="10.5703125" style="1" customWidth="1"/>
    <col min="7941" max="7941" width="9" style="1" customWidth="1"/>
    <col min="7942" max="7942" width="12" style="1" customWidth="1"/>
    <col min="7943" max="7943" width="10.5703125" style="1" customWidth="1"/>
    <col min="7944" max="7944" width="9.5703125" style="1" customWidth="1"/>
    <col min="7945" max="7945" width="8.7109375" style="1" customWidth="1"/>
    <col min="7946" max="7946" width="9" style="1" customWidth="1"/>
    <col min="7947" max="7947" width="10.42578125" style="1" customWidth="1"/>
    <col min="7948" max="7948" width="9.140625" style="1" customWidth="1"/>
    <col min="7949" max="7952" width="9.140625" style="1"/>
    <col min="7953" max="7953" width="9.140625" style="1" customWidth="1"/>
    <col min="7954" max="8192" width="9.140625" style="1"/>
    <col min="8193" max="8193" width="12.42578125" style="1" customWidth="1"/>
    <col min="8194" max="8194" width="18.5703125" style="1" customWidth="1"/>
    <col min="8195" max="8195" width="14.7109375" style="1" customWidth="1"/>
    <col min="8196" max="8196" width="10.5703125" style="1" customWidth="1"/>
    <col min="8197" max="8197" width="9" style="1" customWidth="1"/>
    <col min="8198" max="8198" width="12" style="1" customWidth="1"/>
    <col min="8199" max="8199" width="10.5703125" style="1" customWidth="1"/>
    <col min="8200" max="8200" width="9.5703125" style="1" customWidth="1"/>
    <col min="8201" max="8201" width="8.7109375" style="1" customWidth="1"/>
    <col min="8202" max="8202" width="9" style="1" customWidth="1"/>
    <col min="8203" max="8203" width="10.42578125" style="1" customWidth="1"/>
    <col min="8204" max="8204" width="9.140625" style="1" customWidth="1"/>
    <col min="8205" max="8208" width="9.140625" style="1"/>
    <col min="8209" max="8209" width="9.140625" style="1" customWidth="1"/>
    <col min="8210" max="8448" width="9.140625" style="1"/>
    <col min="8449" max="8449" width="12.42578125" style="1" customWidth="1"/>
    <col min="8450" max="8450" width="18.5703125" style="1" customWidth="1"/>
    <col min="8451" max="8451" width="14.7109375" style="1" customWidth="1"/>
    <col min="8452" max="8452" width="10.5703125" style="1" customWidth="1"/>
    <col min="8453" max="8453" width="9" style="1" customWidth="1"/>
    <col min="8454" max="8454" width="12" style="1" customWidth="1"/>
    <col min="8455" max="8455" width="10.5703125" style="1" customWidth="1"/>
    <col min="8456" max="8456" width="9.5703125" style="1" customWidth="1"/>
    <col min="8457" max="8457" width="8.7109375" style="1" customWidth="1"/>
    <col min="8458" max="8458" width="9" style="1" customWidth="1"/>
    <col min="8459" max="8459" width="10.42578125" style="1" customWidth="1"/>
    <col min="8460" max="8460" width="9.140625" style="1" customWidth="1"/>
    <col min="8461" max="8464" width="9.140625" style="1"/>
    <col min="8465" max="8465" width="9.140625" style="1" customWidth="1"/>
    <col min="8466" max="8704" width="9.140625" style="1"/>
    <col min="8705" max="8705" width="12.42578125" style="1" customWidth="1"/>
    <col min="8706" max="8706" width="18.5703125" style="1" customWidth="1"/>
    <col min="8707" max="8707" width="14.7109375" style="1" customWidth="1"/>
    <col min="8708" max="8708" width="10.5703125" style="1" customWidth="1"/>
    <col min="8709" max="8709" width="9" style="1" customWidth="1"/>
    <col min="8710" max="8710" width="12" style="1" customWidth="1"/>
    <col min="8711" max="8711" width="10.5703125" style="1" customWidth="1"/>
    <col min="8712" max="8712" width="9.5703125" style="1" customWidth="1"/>
    <col min="8713" max="8713" width="8.7109375" style="1" customWidth="1"/>
    <col min="8714" max="8714" width="9" style="1" customWidth="1"/>
    <col min="8715" max="8715" width="10.42578125" style="1" customWidth="1"/>
    <col min="8716" max="8716" width="9.140625" style="1" customWidth="1"/>
    <col min="8717" max="8720" width="9.140625" style="1"/>
    <col min="8721" max="8721" width="9.140625" style="1" customWidth="1"/>
    <col min="8722" max="8960" width="9.140625" style="1"/>
    <col min="8961" max="8961" width="12.42578125" style="1" customWidth="1"/>
    <col min="8962" max="8962" width="18.5703125" style="1" customWidth="1"/>
    <col min="8963" max="8963" width="14.7109375" style="1" customWidth="1"/>
    <col min="8964" max="8964" width="10.5703125" style="1" customWidth="1"/>
    <col min="8965" max="8965" width="9" style="1" customWidth="1"/>
    <col min="8966" max="8966" width="12" style="1" customWidth="1"/>
    <col min="8967" max="8967" width="10.5703125" style="1" customWidth="1"/>
    <col min="8968" max="8968" width="9.5703125" style="1" customWidth="1"/>
    <col min="8969" max="8969" width="8.7109375" style="1" customWidth="1"/>
    <col min="8970" max="8970" width="9" style="1" customWidth="1"/>
    <col min="8971" max="8971" width="10.42578125" style="1" customWidth="1"/>
    <col min="8972" max="8972" width="9.140625" style="1" customWidth="1"/>
    <col min="8973" max="8976" width="9.140625" style="1"/>
    <col min="8977" max="8977" width="9.140625" style="1" customWidth="1"/>
    <col min="8978" max="9216" width="9.140625" style="1"/>
    <col min="9217" max="9217" width="12.42578125" style="1" customWidth="1"/>
    <col min="9218" max="9218" width="18.5703125" style="1" customWidth="1"/>
    <col min="9219" max="9219" width="14.7109375" style="1" customWidth="1"/>
    <col min="9220" max="9220" width="10.5703125" style="1" customWidth="1"/>
    <col min="9221" max="9221" width="9" style="1" customWidth="1"/>
    <col min="9222" max="9222" width="12" style="1" customWidth="1"/>
    <col min="9223" max="9223" width="10.5703125" style="1" customWidth="1"/>
    <col min="9224" max="9224" width="9.5703125" style="1" customWidth="1"/>
    <col min="9225" max="9225" width="8.7109375" style="1" customWidth="1"/>
    <col min="9226" max="9226" width="9" style="1" customWidth="1"/>
    <col min="9227" max="9227" width="10.42578125" style="1" customWidth="1"/>
    <col min="9228" max="9228" width="9.140625" style="1" customWidth="1"/>
    <col min="9229" max="9232" width="9.140625" style="1"/>
    <col min="9233" max="9233" width="9.140625" style="1" customWidth="1"/>
    <col min="9234" max="9472" width="9.140625" style="1"/>
    <col min="9473" max="9473" width="12.42578125" style="1" customWidth="1"/>
    <col min="9474" max="9474" width="18.5703125" style="1" customWidth="1"/>
    <col min="9475" max="9475" width="14.7109375" style="1" customWidth="1"/>
    <col min="9476" max="9476" width="10.5703125" style="1" customWidth="1"/>
    <col min="9477" max="9477" width="9" style="1" customWidth="1"/>
    <col min="9478" max="9478" width="12" style="1" customWidth="1"/>
    <col min="9479" max="9479" width="10.5703125" style="1" customWidth="1"/>
    <col min="9480" max="9480" width="9.5703125" style="1" customWidth="1"/>
    <col min="9481" max="9481" width="8.7109375" style="1" customWidth="1"/>
    <col min="9482" max="9482" width="9" style="1" customWidth="1"/>
    <col min="9483" max="9483" width="10.42578125" style="1" customWidth="1"/>
    <col min="9484" max="9484" width="9.140625" style="1" customWidth="1"/>
    <col min="9485" max="9488" width="9.140625" style="1"/>
    <col min="9489" max="9489" width="9.140625" style="1" customWidth="1"/>
    <col min="9490" max="9728" width="9.140625" style="1"/>
    <col min="9729" max="9729" width="12.42578125" style="1" customWidth="1"/>
    <col min="9730" max="9730" width="18.5703125" style="1" customWidth="1"/>
    <col min="9731" max="9731" width="14.7109375" style="1" customWidth="1"/>
    <col min="9732" max="9732" width="10.5703125" style="1" customWidth="1"/>
    <col min="9733" max="9733" width="9" style="1" customWidth="1"/>
    <col min="9734" max="9734" width="12" style="1" customWidth="1"/>
    <col min="9735" max="9735" width="10.5703125" style="1" customWidth="1"/>
    <col min="9736" max="9736" width="9.5703125" style="1" customWidth="1"/>
    <col min="9737" max="9737" width="8.7109375" style="1" customWidth="1"/>
    <col min="9738" max="9738" width="9" style="1" customWidth="1"/>
    <col min="9739" max="9739" width="10.42578125" style="1" customWidth="1"/>
    <col min="9740" max="9740" width="9.140625" style="1" customWidth="1"/>
    <col min="9741" max="9744" width="9.140625" style="1"/>
    <col min="9745" max="9745" width="9.140625" style="1" customWidth="1"/>
    <col min="9746" max="9984" width="9.140625" style="1"/>
    <col min="9985" max="9985" width="12.42578125" style="1" customWidth="1"/>
    <col min="9986" max="9986" width="18.5703125" style="1" customWidth="1"/>
    <col min="9987" max="9987" width="14.7109375" style="1" customWidth="1"/>
    <col min="9988" max="9988" width="10.5703125" style="1" customWidth="1"/>
    <col min="9989" max="9989" width="9" style="1" customWidth="1"/>
    <col min="9990" max="9990" width="12" style="1" customWidth="1"/>
    <col min="9991" max="9991" width="10.5703125" style="1" customWidth="1"/>
    <col min="9992" max="9992" width="9.5703125" style="1" customWidth="1"/>
    <col min="9993" max="9993" width="8.7109375" style="1" customWidth="1"/>
    <col min="9994" max="9994" width="9" style="1" customWidth="1"/>
    <col min="9995" max="9995" width="10.42578125" style="1" customWidth="1"/>
    <col min="9996" max="9996" width="9.140625" style="1" customWidth="1"/>
    <col min="9997" max="10000" width="9.140625" style="1"/>
    <col min="10001" max="10001" width="9.140625" style="1" customWidth="1"/>
    <col min="10002" max="10240" width="9.140625" style="1"/>
    <col min="10241" max="10241" width="12.42578125" style="1" customWidth="1"/>
    <col min="10242" max="10242" width="18.5703125" style="1" customWidth="1"/>
    <col min="10243" max="10243" width="14.7109375" style="1" customWidth="1"/>
    <col min="10244" max="10244" width="10.5703125" style="1" customWidth="1"/>
    <col min="10245" max="10245" width="9" style="1" customWidth="1"/>
    <col min="10246" max="10246" width="12" style="1" customWidth="1"/>
    <col min="10247" max="10247" width="10.5703125" style="1" customWidth="1"/>
    <col min="10248" max="10248" width="9.5703125" style="1" customWidth="1"/>
    <col min="10249" max="10249" width="8.7109375" style="1" customWidth="1"/>
    <col min="10250" max="10250" width="9" style="1" customWidth="1"/>
    <col min="10251" max="10251" width="10.42578125" style="1" customWidth="1"/>
    <col min="10252" max="10252" width="9.140625" style="1" customWidth="1"/>
    <col min="10253" max="10256" width="9.140625" style="1"/>
    <col min="10257" max="10257" width="9.140625" style="1" customWidth="1"/>
    <col min="10258" max="10496" width="9.140625" style="1"/>
    <col min="10497" max="10497" width="12.42578125" style="1" customWidth="1"/>
    <col min="10498" max="10498" width="18.5703125" style="1" customWidth="1"/>
    <col min="10499" max="10499" width="14.7109375" style="1" customWidth="1"/>
    <col min="10500" max="10500" width="10.5703125" style="1" customWidth="1"/>
    <col min="10501" max="10501" width="9" style="1" customWidth="1"/>
    <col min="10502" max="10502" width="12" style="1" customWidth="1"/>
    <col min="10503" max="10503" width="10.5703125" style="1" customWidth="1"/>
    <col min="10504" max="10504" width="9.5703125" style="1" customWidth="1"/>
    <col min="10505" max="10505" width="8.7109375" style="1" customWidth="1"/>
    <col min="10506" max="10506" width="9" style="1" customWidth="1"/>
    <col min="10507" max="10507" width="10.42578125" style="1" customWidth="1"/>
    <col min="10508" max="10508" width="9.140625" style="1" customWidth="1"/>
    <col min="10509" max="10512" width="9.140625" style="1"/>
    <col min="10513" max="10513" width="9.140625" style="1" customWidth="1"/>
    <col min="10514" max="10752" width="9.140625" style="1"/>
    <col min="10753" max="10753" width="12.42578125" style="1" customWidth="1"/>
    <col min="10754" max="10754" width="18.5703125" style="1" customWidth="1"/>
    <col min="10755" max="10755" width="14.7109375" style="1" customWidth="1"/>
    <col min="10756" max="10756" width="10.5703125" style="1" customWidth="1"/>
    <col min="10757" max="10757" width="9" style="1" customWidth="1"/>
    <col min="10758" max="10758" width="12" style="1" customWidth="1"/>
    <col min="10759" max="10759" width="10.5703125" style="1" customWidth="1"/>
    <col min="10760" max="10760" width="9.5703125" style="1" customWidth="1"/>
    <col min="10761" max="10761" width="8.7109375" style="1" customWidth="1"/>
    <col min="10762" max="10762" width="9" style="1" customWidth="1"/>
    <col min="10763" max="10763" width="10.42578125" style="1" customWidth="1"/>
    <col min="10764" max="10764" width="9.140625" style="1" customWidth="1"/>
    <col min="10765" max="10768" width="9.140625" style="1"/>
    <col min="10769" max="10769" width="9.140625" style="1" customWidth="1"/>
    <col min="10770" max="11008" width="9.140625" style="1"/>
    <col min="11009" max="11009" width="12.42578125" style="1" customWidth="1"/>
    <col min="11010" max="11010" width="18.5703125" style="1" customWidth="1"/>
    <col min="11011" max="11011" width="14.7109375" style="1" customWidth="1"/>
    <col min="11012" max="11012" width="10.5703125" style="1" customWidth="1"/>
    <col min="11013" max="11013" width="9" style="1" customWidth="1"/>
    <col min="11014" max="11014" width="12" style="1" customWidth="1"/>
    <col min="11015" max="11015" width="10.5703125" style="1" customWidth="1"/>
    <col min="11016" max="11016" width="9.5703125" style="1" customWidth="1"/>
    <col min="11017" max="11017" width="8.7109375" style="1" customWidth="1"/>
    <col min="11018" max="11018" width="9" style="1" customWidth="1"/>
    <col min="11019" max="11019" width="10.42578125" style="1" customWidth="1"/>
    <col min="11020" max="11020" width="9.140625" style="1" customWidth="1"/>
    <col min="11021" max="11024" width="9.140625" style="1"/>
    <col min="11025" max="11025" width="9.140625" style="1" customWidth="1"/>
    <col min="11026" max="11264" width="9.140625" style="1"/>
    <col min="11265" max="11265" width="12.42578125" style="1" customWidth="1"/>
    <col min="11266" max="11266" width="18.5703125" style="1" customWidth="1"/>
    <col min="11267" max="11267" width="14.7109375" style="1" customWidth="1"/>
    <col min="11268" max="11268" width="10.5703125" style="1" customWidth="1"/>
    <col min="11269" max="11269" width="9" style="1" customWidth="1"/>
    <col min="11270" max="11270" width="12" style="1" customWidth="1"/>
    <col min="11271" max="11271" width="10.5703125" style="1" customWidth="1"/>
    <col min="11272" max="11272" width="9.5703125" style="1" customWidth="1"/>
    <col min="11273" max="11273" width="8.7109375" style="1" customWidth="1"/>
    <col min="11274" max="11274" width="9" style="1" customWidth="1"/>
    <col min="11275" max="11275" width="10.42578125" style="1" customWidth="1"/>
    <col min="11276" max="11276" width="9.140625" style="1" customWidth="1"/>
    <col min="11277" max="11280" width="9.140625" style="1"/>
    <col min="11281" max="11281" width="9.140625" style="1" customWidth="1"/>
    <col min="11282" max="11520" width="9.140625" style="1"/>
    <col min="11521" max="11521" width="12.42578125" style="1" customWidth="1"/>
    <col min="11522" max="11522" width="18.5703125" style="1" customWidth="1"/>
    <col min="11523" max="11523" width="14.7109375" style="1" customWidth="1"/>
    <col min="11524" max="11524" width="10.5703125" style="1" customWidth="1"/>
    <col min="11525" max="11525" width="9" style="1" customWidth="1"/>
    <col min="11526" max="11526" width="12" style="1" customWidth="1"/>
    <col min="11527" max="11527" width="10.5703125" style="1" customWidth="1"/>
    <col min="11528" max="11528" width="9.5703125" style="1" customWidth="1"/>
    <col min="11529" max="11529" width="8.7109375" style="1" customWidth="1"/>
    <col min="11530" max="11530" width="9" style="1" customWidth="1"/>
    <col min="11531" max="11531" width="10.42578125" style="1" customWidth="1"/>
    <col min="11532" max="11532" width="9.140625" style="1" customWidth="1"/>
    <col min="11533" max="11536" width="9.140625" style="1"/>
    <col min="11537" max="11537" width="9.140625" style="1" customWidth="1"/>
    <col min="11538" max="11776" width="9.140625" style="1"/>
    <col min="11777" max="11777" width="12.42578125" style="1" customWidth="1"/>
    <col min="11778" max="11778" width="18.5703125" style="1" customWidth="1"/>
    <col min="11779" max="11779" width="14.7109375" style="1" customWidth="1"/>
    <col min="11780" max="11780" width="10.5703125" style="1" customWidth="1"/>
    <col min="11781" max="11781" width="9" style="1" customWidth="1"/>
    <col min="11782" max="11782" width="12" style="1" customWidth="1"/>
    <col min="11783" max="11783" width="10.5703125" style="1" customWidth="1"/>
    <col min="11784" max="11784" width="9.5703125" style="1" customWidth="1"/>
    <col min="11785" max="11785" width="8.7109375" style="1" customWidth="1"/>
    <col min="11786" max="11786" width="9" style="1" customWidth="1"/>
    <col min="11787" max="11787" width="10.42578125" style="1" customWidth="1"/>
    <col min="11788" max="11788" width="9.140625" style="1" customWidth="1"/>
    <col min="11789" max="11792" width="9.140625" style="1"/>
    <col min="11793" max="11793" width="9.140625" style="1" customWidth="1"/>
    <col min="11794" max="12032" width="9.140625" style="1"/>
    <col min="12033" max="12033" width="12.42578125" style="1" customWidth="1"/>
    <col min="12034" max="12034" width="18.5703125" style="1" customWidth="1"/>
    <col min="12035" max="12035" width="14.7109375" style="1" customWidth="1"/>
    <col min="12036" max="12036" width="10.5703125" style="1" customWidth="1"/>
    <col min="12037" max="12037" width="9" style="1" customWidth="1"/>
    <col min="12038" max="12038" width="12" style="1" customWidth="1"/>
    <col min="12039" max="12039" width="10.5703125" style="1" customWidth="1"/>
    <col min="12040" max="12040" width="9.5703125" style="1" customWidth="1"/>
    <col min="12041" max="12041" width="8.7109375" style="1" customWidth="1"/>
    <col min="12042" max="12042" width="9" style="1" customWidth="1"/>
    <col min="12043" max="12043" width="10.42578125" style="1" customWidth="1"/>
    <col min="12044" max="12044" width="9.140625" style="1" customWidth="1"/>
    <col min="12045" max="12048" width="9.140625" style="1"/>
    <col min="12049" max="12049" width="9.140625" style="1" customWidth="1"/>
    <col min="12050" max="12288" width="9.140625" style="1"/>
    <col min="12289" max="12289" width="12.42578125" style="1" customWidth="1"/>
    <col min="12290" max="12290" width="18.5703125" style="1" customWidth="1"/>
    <col min="12291" max="12291" width="14.7109375" style="1" customWidth="1"/>
    <col min="12292" max="12292" width="10.5703125" style="1" customWidth="1"/>
    <col min="12293" max="12293" width="9" style="1" customWidth="1"/>
    <col min="12294" max="12294" width="12" style="1" customWidth="1"/>
    <col min="12295" max="12295" width="10.5703125" style="1" customWidth="1"/>
    <col min="12296" max="12296" width="9.5703125" style="1" customWidth="1"/>
    <col min="12297" max="12297" width="8.7109375" style="1" customWidth="1"/>
    <col min="12298" max="12298" width="9" style="1" customWidth="1"/>
    <col min="12299" max="12299" width="10.42578125" style="1" customWidth="1"/>
    <col min="12300" max="12300" width="9.140625" style="1" customWidth="1"/>
    <col min="12301" max="12304" width="9.140625" style="1"/>
    <col min="12305" max="12305" width="9.140625" style="1" customWidth="1"/>
    <col min="12306" max="12544" width="9.140625" style="1"/>
    <col min="12545" max="12545" width="12.42578125" style="1" customWidth="1"/>
    <col min="12546" max="12546" width="18.5703125" style="1" customWidth="1"/>
    <col min="12547" max="12547" width="14.7109375" style="1" customWidth="1"/>
    <col min="12548" max="12548" width="10.5703125" style="1" customWidth="1"/>
    <col min="12549" max="12549" width="9" style="1" customWidth="1"/>
    <col min="12550" max="12550" width="12" style="1" customWidth="1"/>
    <col min="12551" max="12551" width="10.5703125" style="1" customWidth="1"/>
    <col min="12552" max="12552" width="9.5703125" style="1" customWidth="1"/>
    <col min="12553" max="12553" width="8.7109375" style="1" customWidth="1"/>
    <col min="12554" max="12554" width="9" style="1" customWidth="1"/>
    <col min="12555" max="12555" width="10.42578125" style="1" customWidth="1"/>
    <col min="12556" max="12556" width="9.140625" style="1" customWidth="1"/>
    <col min="12557" max="12560" width="9.140625" style="1"/>
    <col min="12561" max="12561" width="9.140625" style="1" customWidth="1"/>
    <col min="12562" max="12800" width="9.140625" style="1"/>
    <col min="12801" max="12801" width="12.42578125" style="1" customWidth="1"/>
    <col min="12802" max="12802" width="18.5703125" style="1" customWidth="1"/>
    <col min="12803" max="12803" width="14.7109375" style="1" customWidth="1"/>
    <col min="12804" max="12804" width="10.5703125" style="1" customWidth="1"/>
    <col min="12805" max="12805" width="9" style="1" customWidth="1"/>
    <col min="12806" max="12806" width="12" style="1" customWidth="1"/>
    <col min="12807" max="12807" width="10.5703125" style="1" customWidth="1"/>
    <col min="12808" max="12808" width="9.5703125" style="1" customWidth="1"/>
    <col min="12809" max="12809" width="8.7109375" style="1" customWidth="1"/>
    <col min="12810" max="12810" width="9" style="1" customWidth="1"/>
    <col min="12811" max="12811" width="10.42578125" style="1" customWidth="1"/>
    <col min="12812" max="12812" width="9.140625" style="1" customWidth="1"/>
    <col min="12813" max="12816" width="9.140625" style="1"/>
    <col min="12817" max="12817" width="9.140625" style="1" customWidth="1"/>
    <col min="12818" max="13056" width="9.140625" style="1"/>
    <col min="13057" max="13057" width="12.42578125" style="1" customWidth="1"/>
    <col min="13058" max="13058" width="18.5703125" style="1" customWidth="1"/>
    <col min="13059" max="13059" width="14.7109375" style="1" customWidth="1"/>
    <col min="13060" max="13060" width="10.5703125" style="1" customWidth="1"/>
    <col min="13061" max="13061" width="9" style="1" customWidth="1"/>
    <col min="13062" max="13062" width="12" style="1" customWidth="1"/>
    <col min="13063" max="13063" width="10.5703125" style="1" customWidth="1"/>
    <col min="13064" max="13064" width="9.5703125" style="1" customWidth="1"/>
    <col min="13065" max="13065" width="8.7109375" style="1" customWidth="1"/>
    <col min="13066" max="13066" width="9" style="1" customWidth="1"/>
    <col min="13067" max="13067" width="10.42578125" style="1" customWidth="1"/>
    <col min="13068" max="13068" width="9.140625" style="1" customWidth="1"/>
    <col min="13069" max="13072" width="9.140625" style="1"/>
    <col min="13073" max="13073" width="9.140625" style="1" customWidth="1"/>
    <col min="13074" max="13312" width="9.140625" style="1"/>
    <col min="13313" max="13313" width="12.42578125" style="1" customWidth="1"/>
    <col min="13314" max="13314" width="18.5703125" style="1" customWidth="1"/>
    <col min="13315" max="13315" width="14.7109375" style="1" customWidth="1"/>
    <col min="13316" max="13316" width="10.5703125" style="1" customWidth="1"/>
    <col min="13317" max="13317" width="9" style="1" customWidth="1"/>
    <col min="13318" max="13318" width="12" style="1" customWidth="1"/>
    <col min="13319" max="13319" width="10.5703125" style="1" customWidth="1"/>
    <col min="13320" max="13320" width="9.5703125" style="1" customWidth="1"/>
    <col min="13321" max="13321" width="8.7109375" style="1" customWidth="1"/>
    <col min="13322" max="13322" width="9" style="1" customWidth="1"/>
    <col min="13323" max="13323" width="10.42578125" style="1" customWidth="1"/>
    <col min="13324" max="13324" width="9.140625" style="1" customWidth="1"/>
    <col min="13325" max="13328" width="9.140625" style="1"/>
    <col min="13329" max="13329" width="9.140625" style="1" customWidth="1"/>
    <col min="13330" max="13568" width="9.140625" style="1"/>
    <col min="13569" max="13569" width="12.42578125" style="1" customWidth="1"/>
    <col min="13570" max="13570" width="18.5703125" style="1" customWidth="1"/>
    <col min="13571" max="13571" width="14.7109375" style="1" customWidth="1"/>
    <col min="13572" max="13572" width="10.5703125" style="1" customWidth="1"/>
    <col min="13573" max="13573" width="9" style="1" customWidth="1"/>
    <col min="13574" max="13574" width="12" style="1" customWidth="1"/>
    <col min="13575" max="13575" width="10.5703125" style="1" customWidth="1"/>
    <col min="13576" max="13576" width="9.5703125" style="1" customWidth="1"/>
    <col min="13577" max="13577" width="8.7109375" style="1" customWidth="1"/>
    <col min="13578" max="13578" width="9" style="1" customWidth="1"/>
    <col min="13579" max="13579" width="10.42578125" style="1" customWidth="1"/>
    <col min="13580" max="13580" width="9.140625" style="1" customWidth="1"/>
    <col min="13581" max="13584" width="9.140625" style="1"/>
    <col min="13585" max="13585" width="9.140625" style="1" customWidth="1"/>
    <col min="13586" max="13824" width="9.140625" style="1"/>
    <col min="13825" max="13825" width="12.42578125" style="1" customWidth="1"/>
    <col min="13826" max="13826" width="18.5703125" style="1" customWidth="1"/>
    <col min="13827" max="13827" width="14.7109375" style="1" customWidth="1"/>
    <col min="13828" max="13828" width="10.5703125" style="1" customWidth="1"/>
    <col min="13829" max="13829" width="9" style="1" customWidth="1"/>
    <col min="13830" max="13830" width="12" style="1" customWidth="1"/>
    <col min="13831" max="13831" width="10.5703125" style="1" customWidth="1"/>
    <col min="13832" max="13832" width="9.5703125" style="1" customWidth="1"/>
    <col min="13833" max="13833" width="8.7109375" style="1" customWidth="1"/>
    <col min="13834" max="13834" width="9" style="1" customWidth="1"/>
    <col min="13835" max="13835" width="10.42578125" style="1" customWidth="1"/>
    <col min="13836" max="13836" width="9.140625" style="1" customWidth="1"/>
    <col min="13837" max="13840" width="9.140625" style="1"/>
    <col min="13841" max="13841" width="9.140625" style="1" customWidth="1"/>
    <col min="13842" max="14080" width="9.140625" style="1"/>
    <col min="14081" max="14081" width="12.42578125" style="1" customWidth="1"/>
    <col min="14082" max="14082" width="18.5703125" style="1" customWidth="1"/>
    <col min="14083" max="14083" width="14.7109375" style="1" customWidth="1"/>
    <col min="14084" max="14084" width="10.5703125" style="1" customWidth="1"/>
    <col min="14085" max="14085" width="9" style="1" customWidth="1"/>
    <col min="14086" max="14086" width="12" style="1" customWidth="1"/>
    <col min="14087" max="14087" width="10.5703125" style="1" customWidth="1"/>
    <col min="14088" max="14088" width="9.5703125" style="1" customWidth="1"/>
    <col min="14089" max="14089" width="8.7109375" style="1" customWidth="1"/>
    <col min="14090" max="14090" width="9" style="1" customWidth="1"/>
    <col min="14091" max="14091" width="10.42578125" style="1" customWidth="1"/>
    <col min="14092" max="14092" width="9.140625" style="1" customWidth="1"/>
    <col min="14093" max="14096" width="9.140625" style="1"/>
    <col min="14097" max="14097" width="9.140625" style="1" customWidth="1"/>
    <col min="14098" max="14336" width="9.140625" style="1"/>
    <col min="14337" max="14337" width="12.42578125" style="1" customWidth="1"/>
    <col min="14338" max="14338" width="18.5703125" style="1" customWidth="1"/>
    <col min="14339" max="14339" width="14.7109375" style="1" customWidth="1"/>
    <col min="14340" max="14340" width="10.5703125" style="1" customWidth="1"/>
    <col min="14341" max="14341" width="9" style="1" customWidth="1"/>
    <col min="14342" max="14342" width="12" style="1" customWidth="1"/>
    <col min="14343" max="14343" width="10.5703125" style="1" customWidth="1"/>
    <col min="14344" max="14344" width="9.5703125" style="1" customWidth="1"/>
    <col min="14345" max="14345" width="8.7109375" style="1" customWidth="1"/>
    <col min="14346" max="14346" width="9" style="1" customWidth="1"/>
    <col min="14347" max="14347" width="10.42578125" style="1" customWidth="1"/>
    <col min="14348" max="14348" width="9.140625" style="1" customWidth="1"/>
    <col min="14349" max="14352" width="9.140625" style="1"/>
    <col min="14353" max="14353" width="9.140625" style="1" customWidth="1"/>
    <col min="14354" max="14592" width="9.140625" style="1"/>
    <col min="14593" max="14593" width="12.42578125" style="1" customWidth="1"/>
    <col min="14594" max="14594" width="18.5703125" style="1" customWidth="1"/>
    <col min="14595" max="14595" width="14.7109375" style="1" customWidth="1"/>
    <col min="14596" max="14596" width="10.5703125" style="1" customWidth="1"/>
    <col min="14597" max="14597" width="9" style="1" customWidth="1"/>
    <col min="14598" max="14598" width="12" style="1" customWidth="1"/>
    <col min="14599" max="14599" width="10.5703125" style="1" customWidth="1"/>
    <col min="14600" max="14600" width="9.5703125" style="1" customWidth="1"/>
    <col min="14601" max="14601" width="8.7109375" style="1" customWidth="1"/>
    <col min="14602" max="14602" width="9" style="1" customWidth="1"/>
    <col min="14603" max="14603" width="10.42578125" style="1" customWidth="1"/>
    <col min="14604" max="14604" width="9.140625" style="1" customWidth="1"/>
    <col min="14605" max="14608" width="9.140625" style="1"/>
    <col min="14609" max="14609" width="9.140625" style="1" customWidth="1"/>
    <col min="14610" max="14848" width="9.140625" style="1"/>
    <col min="14849" max="14849" width="12.42578125" style="1" customWidth="1"/>
    <col min="14850" max="14850" width="18.5703125" style="1" customWidth="1"/>
    <col min="14851" max="14851" width="14.7109375" style="1" customWidth="1"/>
    <col min="14852" max="14852" width="10.5703125" style="1" customWidth="1"/>
    <col min="14853" max="14853" width="9" style="1" customWidth="1"/>
    <col min="14854" max="14854" width="12" style="1" customWidth="1"/>
    <col min="14855" max="14855" width="10.5703125" style="1" customWidth="1"/>
    <col min="14856" max="14856" width="9.5703125" style="1" customWidth="1"/>
    <col min="14857" max="14857" width="8.7109375" style="1" customWidth="1"/>
    <col min="14858" max="14858" width="9" style="1" customWidth="1"/>
    <col min="14859" max="14859" width="10.42578125" style="1" customWidth="1"/>
    <col min="14860" max="14860" width="9.140625" style="1" customWidth="1"/>
    <col min="14861" max="14864" width="9.140625" style="1"/>
    <col min="14865" max="14865" width="9.140625" style="1" customWidth="1"/>
    <col min="14866" max="15104" width="9.140625" style="1"/>
    <col min="15105" max="15105" width="12.42578125" style="1" customWidth="1"/>
    <col min="15106" max="15106" width="18.5703125" style="1" customWidth="1"/>
    <col min="15107" max="15107" width="14.7109375" style="1" customWidth="1"/>
    <col min="15108" max="15108" width="10.5703125" style="1" customWidth="1"/>
    <col min="15109" max="15109" width="9" style="1" customWidth="1"/>
    <col min="15110" max="15110" width="12" style="1" customWidth="1"/>
    <col min="15111" max="15111" width="10.5703125" style="1" customWidth="1"/>
    <col min="15112" max="15112" width="9.5703125" style="1" customWidth="1"/>
    <col min="15113" max="15113" width="8.7109375" style="1" customWidth="1"/>
    <col min="15114" max="15114" width="9" style="1" customWidth="1"/>
    <col min="15115" max="15115" width="10.42578125" style="1" customWidth="1"/>
    <col min="15116" max="15116" width="9.140625" style="1" customWidth="1"/>
    <col min="15117" max="15120" width="9.140625" style="1"/>
    <col min="15121" max="15121" width="9.140625" style="1" customWidth="1"/>
    <col min="15122" max="15360" width="9.140625" style="1"/>
    <col min="15361" max="15361" width="12.42578125" style="1" customWidth="1"/>
    <col min="15362" max="15362" width="18.5703125" style="1" customWidth="1"/>
    <col min="15363" max="15363" width="14.7109375" style="1" customWidth="1"/>
    <col min="15364" max="15364" width="10.5703125" style="1" customWidth="1"/>
    <col min="15365" max="15365" width="9" style="1" customWidth="1"/>
    <col min="15366" max="15366" width="12" style="1" customWidth="1"/>
    <col min="15367" max="15367" width="10.5703125" style="1" customWidth="1"/>
    <col min="15368" max="15368" width="9.5703125" style="1" customWidth="1"/>
    <col min="15369" max="15369" width="8.7109375" style="1" customWidth="1"/>
    <col min="15370" max="15370" width="9" style="1" customWidth="1"/>
    <col min="15371" max="15371" width="10.42578125" style="1" customWidth="1"/>
    <col min="15372" max="15372" width="9.140625" style="1" customWidth="1"/>
    <col min="15373" max="15376" width="9.140625" style="1"/>
    <col min="15377" max="15377" width="9.140625" style="1" customWidth="1"/>
    <col min="15378" max="15616" width="9.140625" style="1"/>
    <col min="15617" max="15617" width="12.42578125" style="1" customWidth="1"/>
    <col min="15618" max="15618" width="18.5703125" style="1" customWidth="1"/>
    <col min="15619" max="15619" width="14.7109375" style="1" customWidth="1"/>
    <col min="15620" max="15620" width="10.5703125" style="1" customWidth="1"/>
    <col min="15621" max="15621" width="9" style="1" customWidth="1"/>
    <col min="15622" max="15622" width="12" style="1" customWidth="1"/>
    <col min="15623" max="15623" width="10.5703125" style="1" customWidth="1"/>
    <col min="15624" max="15624" width="9.5703125" style="1" customWidth="1"/>
    <col min="15625" max="15625" width="8.7109375" style="1" customWidth="1"/>
    <col min="15626" max="15626" width="9" style="1" customWidth="1"/>
    <col min="15627" max="15627" width="10.42578125" style="1" customWidth="1"/>
    <col min="15628" max="15628" width="9.140625" style="1" customWidth="1"/>
    <col min="15629" max="15632" width="9.140625" style="1"/>
    <col min="15633" max="15633" width="9.140625" style="1" customWidth="1"/>
    <col min="15634" max="15872" width="9.140625" style="1"/>
    <col min="15873" max="15873" width="12.42578125" style="1" customWidth="1"/>
    <col min="15874" max="15874" width="18.5703125" style="1" customWidth="1"/>
    <col min="15875" max="15875" width="14.7109375" style="1" customWidth="1"/>
    <col min="15876" max="15876" width="10.5703125" style="1" customWidth="1"/>
    <col min="15877" max="15877" width="9" style="1" customWidth="1"/>
    <col min="15878" max="15878" width="12" style="1" customWidth="1"/>
    <col min="15879" max="15879" width="10.5703125" style="1" customWidth="1"/>
    <col min="15880" max="15880" width="9.5703125" style="1" customWidth="1"/>
    <col min="15881" max="15881" width="8.7109375" style="1" customWidth="1"/>
    <col min="15882" max="15882" width="9" style="1" customWidth="1"/>
    <col min="15883" max="15883" width="10.42578125" style="1" customWidth="1"/>
    <col min="15884" max="15884" width="9.140625" style="1" customWidth="1"/>
    <col min="15885" max="15888" width="9.140625" style="1"/>
    <col min="15889" max="15889" width="9.140625" style="1" customWidth="1"/>
    <col min="15890" max="16128" width="9.140625" style="1"/>
    <col min="16129" max="16129" width="12.42578125" style="1" customWidth="1"/>
    <col min="16130" max="16130" width="18.5703125" style="1" customWidth="1"/>
    <col min="16131" max="16131" width="14.7109375" style="1" customWidth="1"/>
    <col min="16132" max="16132" width="10.5703125" style="1" customWidth="1"/>
    <col min="16133" max="16133" width="9" style="1" customWidth="1"/>
    <col min="16134" max="16134" width="12" style="1" customWidth="1"/>
    <col min="16135" max="16135" width="10.5703125" style="1" customWidth="1"/>
    <col min="16136" max="16136" width="9.5703125" style="1" customWidth="1"/>
    <col min="16137" max="16137" width="8.7109375" style="1" customWidth="1"/>
    <col min="16138" max="16138" width="9" style="1" customWidth="1"/>
    <col min="16139" max="16139" width="10.42578125" style="1" customWidth="1"/>
    <col min="16140" max="16140" width="9.140625" style="1" customWidth="1"/>
    <col min="16141" max="16144" width="9.140625" style="1"/>
    <col min="16145" max="16145" width="9.140625" style="1" customWidth="1"/>
    <col min="16146" max="16384" width="9.140625" style="1"/>
  </cols>
  <sheetData>
    <row r="1" spans="1:11" ht="12.75" customHeight="1">
      <c r="A1" s="645" t="s">
        <v>699</v>
      </c>
      <c r="B1" s="645"/>
      <c r="C1" s="645"/>
      <c r="D1" s="645"/>
      <c r="E1" s="645"/>
      <c r="F1" s="645"/>
      <c r="G1" s="645"/>
      <c r="H1" s="645"/>
      <c r="I1" s="645"/>
      <c r="J1" s="645"/>
      <c r="K1" s="645"/>
    </row>
    <row r="2" spans="1:11" ht="12.75" customHeight="1">
      <c r="A2" s="645"/>
      <c r="B2" s="645"/>
      <c r="C2" s="645"/>
      <c r="D2" s="645"/>
      <c r="E2" s="645"/>
      <c r="F2" s="645"/>
      <c r="G2" s="645"/>
      <c r="H2" s="645"/>
      <c r="I2" s="645"/>
      <c r="J2" s="645"/>
      <c r="K2" s="645"/>
    </row>
    <row r="3" spans="1:11" ht="12.75" customHeight="1">
      <c r="A3" s="645"/>
      <c r="B3" s="645"/>
      <c r="C3" s="645"/>
      <c r="D3" s="645"/>
      <c r="E3" s="645"/>
      <c r="F3" s="645"/>
      <c r="G3" s="645"/>
      <c r="H3" s="645"/>
      <c r="I3" s="645"/>
      <c r="J3" s="645"/>
      <c r="K3" s="645"/>
    </row>
    <row r="4" spans="1:11" ht="12.75" customHeight="1">
      <c r="A4" s="645"/>
      <c r="B4" s="645"/>
      <c r="C4" s="645"/>
      <c r="D4" s="645"/>
      <c r="E4" s="645"/>
      <c r="F4" s="645"/>
      <c r="G4" s="645"/>
      <c r="H4" s="645"/>
      <c r="I4" s="645"/>
      <c r="J4" s="645"/>
      <c r="K4" s="645"/>
    </row>
    <row r="5" spans="1:11" ht="12.75" customHeight="1">
      <c r="A5" s="645"/>
      <c r="B5" s="645"/>
      <c r="C5" s="645"/>
      <c r="D5" s="645"/>
      <c r="E5" s="645"/>
      <c r="F5" s="645"/>
      <c r="G5" s="645"/>
      <c r="H5" s="645"/>
      <c r="I5" s="645"/>
      <c r="J5" s="645"/>
      <c r="K5" s="645"/>
    </row>
    <row r="6" spans="1:11" ht="12.75" customHeight="1">
      <c r="A6" s="645"/>
      <c r="B6" s="645"/>
      <c r="C6" s="645"/>
      <c r="D6" s="645"/>
      <c r="E6" s="645"/>
      <c r="F6" s="645"/>
      <c r="G6" s="645"/>
      <c r="H6" s="645"/>
      <c r="I6" s="645"/>
      <c r="J6" s="645"/>
      <c r="K6" s="645"/>
    </row>
    <row r="7" spans="1:11" ht="12.75" customHeight="1">
      <c r="A7" s="645"/>
      <c r="B7" s="645"/>
      <c r="C7" s="645"/>
      <c r="D7" s="645"/>
      <c r="E7" s="645"/>
      <c r="F7" s="645"/>
      <c r="G7" s="645"/>
      <c r="H7" s="645"/>
      <c r="I7" s="645"/>
      <c r="J7" s="645"/>
      <c r="K7" s="645"/>
    </row>
    <row r="8" spans="1:11" ht="12.75" customHeight="1">
      <c r="A8" s="645"/>
      <c r="B8" s="645"/>
      <c r="C8" s="645"/>
      <c r="D8" s="645"/>
      <c r="E8" s="645"/>
      <c r="F8" s="645"/>
      <c r="G8" s="645"/>
      <c r="H8" s="645"/>
      <c r="I8" s="645"/>
      <c r="J8" s="645"/>
      <c r="K8" s="645"/>
    </row>
    <row r="9" spans="1:11" ht="12.75" customHeight="1">
      <c r="A9" s="645"/>
      <c r="B9" s="645"/>
      <c r="C9" s="645"/>
      <c r="D9" s="645"/>
      <c r="E9" s="645"/>
      <c r="F9" s="645"/>
      <c r="G9" s="645"/>
      <c r="H9" s="645"/>
      <c r="I9" s="645"/>
      <c r="J9" s="645"/>
      <c r="K9" s="645"/>
    </row>
    <row r="10" spans="1:11" ht="12.75" customHeight="1">
      <c r="A10" s="645"/>
      <c r="B10" s="645"/>
      <c r="C10" s="645"/>
      <c r="D10" s="645"/>
      <c r="E10" s="645"/>
      <c r="F10" s="645"/>
      <c r="G10" s="645"/>
      <c r="H10" s="645"/>
      <c r="I10" s="645"/>
      <c r="J10" s="645"/>
      <c r="K10" s="645"/>
    </row>
    <row r="11" spans="1:11" ht="12.75" customHeight="1">
      <c r="A11" s="645"/>
      <c r="B11" s="645"/>
      <c r="C11" s="645"/>
      <c r="D11" s="645"/>
      <c r="E11" s="645"/>
      <c r="F11" s="645"/>
      <c r="G11" s="645"/>
      <c r="H11" s="645"/>
      <c r="I11" s="645"/>
      <c r="J11" s="645"/>
      <c r="K11" s="645"/>
    </row>
    <row r="12" spans="1:11" ht="12.75" customHeight="1">
      <c r="A12" s="645"/>
      <c r="B12" s="645"/>
      <c r="C12" s="645"/>
      <c r="D12" s="645"/>
      <c r="E12" s="645"/>
      <c r="F12" s="645"/>
      <c r="G12" s="645"/>
      <c r="H12" s="645"/>
      <c r="I12" s="645"/>
      <c r="J12" s="645"/>
      <c r="K12" s="645"/>
    </row>
    <row r="13" spans="1:11" ht="12.75" customHeight="1">
      <c r="A13" s="645"/>
      <c r="B13" s="645"/>
      <c r="C13" s="645"/>
      <c r="D13" s="645"/>
      <c r="E13" s="645"/>
      <c r="F13" s="645"/>
      <c r="G13" s="645"/>
      <c r="H13" s="645"/>
      <c r="I13" s="645"/>
      <c r="J13" s="645"/>
      <c r="K13" s="645"/>
    </row>
    <row r="14" spans="1:11" ht="12.75" customHeight="1">
      <c r="A14" s="645"/>
      <c r="B14" s="645"/>
      <c r="C14" s="645"/>
      <c r="D14" s="645"/>
      <c r="E14" s="645"/>
      <c r="F14" s="645"/>
      <c r="G14" s="645"/>
      <c r="H14" s="645"/>
      <c r="I14" s="645"/>
      <c r="J14" s="645"/>
      <c r="K14" s="645"/>
    </row>
    <row r="15" spans="1:11" ht="12.75" customHeight="1">
      <c r="A15" s="645"/>
      <c r="B15" s="645"/>
      <c r="C15" s="645"/>
      <c r="D15" s="645"/>
      <c r="E15" s="645"/>
      <c r="F15" s="645"/>
      <c r="G15" s="645"/>
      <c r="H15" s="645"/>
      <c r="I15" s="645"/>
      <c r="J15" s="645"/>
      <c r="K15" s="645"/>
    </row>
    <row r="16" spans="1:11" ht="12.75" customHeight="1">
      <c r="A16" s="645"/>
      <c r="B16" s="645"/>
      <c r="C16" s="645"/>
      <c r="D16" s="645"/>
      <c r="E16" s="645"/>
      <c r="F16" s="645"/>
      <c r="G16" s="645"/>
      <c r="H16" s="645"/>
      <c r="I16" s="645"/>
      <c r="J16" s="645"/>
      <c r="K16" s="645"/>
    </row>
    <row r="17" spans="1:11" ht="12.75" customHeight="1">
      <c r="A17" s="645"/>
      <c r="B17" s="645"/>
      <c r="C17" s="645"/>
      <c r="D17" s="645"/>
      <c r="E17" s="645"/>
      <c r="F17" s="645"/>
      <c r="G17" s="645"/>
      <c r="H17" s="645"/>
      <c r="I17" s="645"/>
      <c r="J17" s="645"/>
      <c r="K17" s="645"/>
    </row>
    <row r="18" spans="1:11" ht="12.75" customHeight="1">
      <c r="A18" s="645"/>
      <c r="B18" s="645"/>
      <c r="C18" s="645"/>
      <c r="D18" s="645"/>
      <c r="E18" s="645"/>
      <c r="F18" s="645"/>
      <c r="G18" s="645"/>
      <c r="H18" s="645"/>
      <c r="I18" s="645"/>
      <c r="J18" s="645"/>
      <c r="K18" s="645"/>
    </row>
    <row r="19" spans="1:11" ht="12.75" customHeight="1">
      <c r="A19" s="645"/>
      <c r="B19" s="645"/>
      <c r="C19" s="645"/>
      <c r="D19" s="645"/>
      <c r="E19" s="645"/>
      <c r="F19" s="645"/>
      <c r="G19" s="645"/>
      <c r="H19" s="645"/>
      <c r="I19" s="645"/>
      <c r="J19" s="645"/>
      <c r="K19" s="645"/>
    </row>
    <row r="20" spans="1:11" ht="12.75" customHeight="1">
      <c r="A20" s="645"/>
      <c r="B20" s="645"/>
      <c r="C20" s="645"/>
      <c r="D20" s="645"/>
      <c r="E20" s="645"/>
      <c r="F20" s="645"/>
      <c r="G20" s="645"/>
      <c r="H20" s="645"/>
      <c r="I20" s="645"/>
      <c r="J20" s="645"/>
      <c r="K20" s="645"/>
    </row>
    <row r="21" spans="1:11" ht="12.75" customHeight="1">
      <c r="A21" s="645"/>
      <c r="B21" s="645"/>
      <c r="C21" s="645"/>
      <c r="D21" s="645"/>
      <c r="E21" s="645"/>
      <c r="F21" s="645"/>
      <c r="G21" s="645"/>
      <c r="H21" s="645"/>
      <c r="I21" s="645"/>
      <c r="J21" s="645"/>
      <c r="K21" s="645"/>
    </row>
    <row r="22" spans="1:11" ht="12.75" customHeight="1">
      <c r="A22" s="645"/>
      <c r="B22" s="645"/>
      <c r="C22" s="645"/>
      <c r="D22" s="645"/>
      <c r="E22" s="645"/>
      <c r="F22" s="645"/>
      <c r="G22" s="645"/>
      <c r="H22" s="645"/>
      <c r="I22" s="645"/>
      <c r="J22" s="645"/>
      <c r="K22" s="645"/>
    </row>
    <row r="23" spans="1:11" ht="12.75" customHeight="1">
      <c r="A23" s="645"/>
      <c r="B23" s="645"/>
      <c r="C23" s="645"/>
      <c r="D23" s="645"/>
      <c r="E23" s="645"/>
      <c r="F23" s="645"/>
      <c r="G23" s="645"/>
      <c r="H23" s="645"/>
      <c r="I23" s="645"/>
      <c r="J23" s="645"/>
      <c r="K23" s="645"/>
    </row>
    <row r="24" spans="1:11" ht="12.75" customHeight="1">
      <c r="A24" s="645"/>
      <c r="B24" s="645"/>
      <c r="C24" s="645"/>
      <c r="D24" s="645"/>
      <c r="E24" s="645"/>
      <c r="F24" s="645"/>
      <c r="G24" s="645"/>
      <c r="H24" s="645"/>
      <c r="I24" s="645"/>
      <c r="J24" s="645"/>
      <c r="K24" s="645"/>
    </row>
    <row r="25" spans="1:11" ht="12.75" customHeight="1">
      <c r="A25" s="645"/>
      <c r="B25" s="645"/>
      <c r="C25" s="645"/>
      <c r="D25" s="645"/>
      <c r="E25" s="645"/>
      <c r="F25" s="645"/>
      <c r="G25" s="645"/>
      <c r="H25" s="645"/>
      <c r="I25" s="645"/>
      <c r="J25" s="645"/>
      <c r="K25" s="645"/>
    </row>
    <row r="26" spans="1:11" ht="12.75" customHeight="1">
      <c r="A26" s="645"/>
      <c r="B26" s="645"/>
      <c r="C26" s="645"/>
      <c r="D26" s="645"/>
      <c r="E26" s="645"/>
      <c r="F26" s="645"/>
      <c r="G26" s="645"/>
      <c r="H26" s="645"/>
      <c r="I26" s="645"/>
      <c r="J26" s="645"/>
      <c r="K26" s="645"/>
    </row>
    <row r="27" spans="1:11" ht="12.75" customHeight="1">
      <c r="A27" s="645"/>
      <c r="B27" s="645"/>
      <c r="C27" s="645"/>
      <c r="D27" s="645"/>
      <c r="E27" s="645"/>
      <c r="F27" s="645"/>
      <c r="G27" s="645"/>
      <c r="H27" s="645"/>
      <c r="I27" s="645"/>
      <c r="J27" s="645"/>
      <c r="K27" s="645"/>
    </row>
    <row r="28" spans="1:11" ht="12.75" customHeight="1">
      <c r="A28" s="645"/>
      <c r="B28" s="645"/>
      <c r="C28" s="645"/>
      <c r="D28" s="645"/>
      <c r="E28" s="645"/>
      <c r="F28" s="645"/>
      <c r="G28" s="645"/>
      <c r="H28" s="645"/>
      <c r="I28" s="645"/>
      <c r="J28" s="645"/>
      <c r="K28" s="645"/>
    </row>
    <row r="29" spans="1:11" ht="12.75" customHeight="1">
      <c r="A29" s="645"/>
      <c r="B29" s="645"/>
      <c r="C29" s="645"/>
      <c r="D29" s="645"/>
      <c r="E29" s="645"/>
      <c r="F29" s="645"/>
      <c r="G29" s="645"/>
      <c r="H29" s="645"/>
      <c r="I29" s="645"/>
      <c r="J29" s="645"/>
      <c r="K29" s="645"/>
    </row>
    <row r="30" spans="1:11" ht="12.75" customHeight="1">
      <c r="A30" s="645"/>
      <c r="B30" s="645"/>
      <c r="C30" s="645"/>
      <c r="D30" s="645"/>
      <c r="E30" s="645"/>
      <c r="F30" s="645"/>
      <c r="G30" s="645"/>
      <c r="H30" s="645"/>
      <c r="I30" s="645"/>
      <c r="J30" s="645"/>
      <c r="K30" s="645"/>
    </row>
    <row r="31" spans="1:11" ht="12.75" customHeight="1">
      <c r="A31" s="645"/>
      <c r="B31" s="645"/>
      <c r="C31" s="645"/>
      <c r="D31" s="645"/>
      <c r="E31" s="645"/>
      <c r="F31" s="645"/>
      <c r="G31" s="645"/>
      <c r="H31" s="645"/>
      <c r="I31" s="645"/>
      <c r="J31" s="645"/>
      <c r="K31" s="645"/>
    </row>
    <row r="32" spans="1:11" ht="12.75" customHeight="1">
      <c r="A32" s="645"/>
      <c r="B32" s="645"/>
      <c r="C32" s="645"/>
      <c r="D32" s="645"/>
      <c r="E32" s="645"/>
      <c r="F32" s="645"/>
      <c r="G32" s="645"/>
      <c r="H32" s="645"/>
      <c r="I32" s="645"/>
      <c r="J32" s="645"/>
      <c r="K32" s="645"/>
    </row>
    <row r="33" spans="1:11" ht="12.75" customHeight="1">
      <c r="A33" s="645"/>
      <c r="B33" s="645"/>
      <c r="C33" s="645"/>
      <c r="D33" s="645"/>
      <c r="E33" s="645"/>
      <c r="F33" s="645"/>
      <c r="G33" s="645"/>
      <c r="H33" s="645"/>
      <c r="I33" s="645"/>
      <c r="J33" s="645"/>
      <c r="K33" s="645"/>
    </row>
    <row r="34" spans="1:11" ht="12.75" customHeight="1">
      <c r="A34" s="645"/>
      <c r="B34" s="645"/>
      <c r="C34" s="645"/>
      <c r="D34" s="645"/>
      <c r="E34" s="645"/>
      <c r="F34" s="645"/>
      <c r="G34" s="645"/>
      <c r="H34" s="645"/>
      <c r="I34" s="645"/>
      <c r="J34" s="645"/>
      <c r="K34" s="645"/>
    </row>
    <row r="35" spans="1:11" ht="12.75" customHeight="1">
      <c r="A35" s="645"/>
      <c r="B35" s="645"/>
      <c r="C35" s="645"/>
      <c r="D35" s="645"/>
      <c r="E35" s="645"/>
      <c r="F35" s="645"/>
      <c r="G35" s="645"/>
      <c r="H35" s="645"/>
      <c r="I35" s="645"/>
      <c r="J35" s="645"/>
      <c r="K35" s="645"/>
    </row>
    <row r="36" spans="1:11" ht="12.75" customHeight="1">
      <c r="A36" s="645"/>
      <c r="B36" s="645"/>
      <c r="C36" s="645"/>
      <c r="D36" s="645"/>
      <c r="E36" s="645"/>
      <c r="F36" s="645"/>
      <c r="G36" s="645"/>
      <c r="H36" s="645"/>
      <c r="I36" s="645"/>
      <c r="J36" s="645"/>
      <c r="K36" s="645"/>
    </row>
    <row r="37" spans="1:11" ht="12.75" customHeight="1">
      <c r="A37" s="645"/>
      <c r="B37" s="645"/>
      <c r="C37" s="645"/>
      <c r="D37" s="645"/>
      <c r="E37" s="645"/>
      <c r="F37" s="645"/>
      <c r="G37" s="645"/>
      <c r="H37" s="645"/>
      <c r="I37" s="645"/>
      <c r="J37" s="645"/>
      <c r="K37" s="645"/>
    </row>
    <row r="38" spans="1:11" ht="12.75" customHeight="1">
      <c r="A38" s="645"/>
      <c r="B38" s="645"/>
      <c r="C38" s="645"/>
      <c r="D38" s="645"/>
      <c r="E38" s="645"/>
      <c r="F38" s="645"/>
      <c r="G38" s="645"/>
      <c r="H38" s="645"/>
      <c r="I38" s="645"/>
      <c r="J38" s="645"/>
      <c r="K38" s="645"/>
    </row>
    <row r="39" spans="1:11" ht="12.75" customHeight="1">
      <c r="A39" s="645"/>
      <c r="B39" s="645"/>
      <c r="C39" s="645"/>
      <c r="D39" s="645"/>
      <c r="E39" s="645"/>
      <c r="F39" s="645"/>
      <c r="G39" s="645"/>
      <c r="H39" s="645"/>
      <c r="I39" s="645"/>
      <c r="J39" s="645"/>
      <c r="K39" s="645"/>
    </row>
    <row r="40" spans="1:11" ht="12.75" customHeight="1">
      <c r="A40" s="645"/>
      <c r="B40" s="645"/>
      <c r="C40" s="645"/>
      <c r="D40" s="645"/>
      <c r="E40" s="645"/>
      <c r="F40" s="645"/>
      <c r="G40" s="645"/>
      <c r="H40" s="645"/>
      <c r="I40" s="645"/>
      <c r="J40" s="645"/>
      <c r="K40" s="645"/>
    </row>
    <row r="41" spans="1:11" ht="12.75" customHeight="1">
      <c r="A41" s="645"/>
      <c r="B41" s="645"/>
      <c r="C41" s="645"/>
      <c r="D41" s="645"/>
      <c r="E41" s="645"/>
      <c r="F41" s="645"/>
      <c r="G41" s="645"/>
      <c r="H41" s="645"/>
      <c r="I41" s="645"/>
      <c r="J41" s="645"/>
      <c r="K41" s="645"/>
    </row>
    <row r="42" spans="1:11" ht="12.75" customHeight="1">
      <c r="A42" s="645"/>
      <c r="B42" s="645"/>
      <c r="C42" s="645"/>
      <c r="D42" s="645"/>
      <c r="E42" s="645"/>
      <c r="F42" s="645"/>
      <c r="G42" s="645"/>
      <c r="H42" s="645"/>
      <c r="I42" s="645"/>
      <c r="J42" s="645"/>
      <c r="K42" s="645"/>
    </row>
    <row r="43" spans="1:11" ht="12.75" customHeight="1">
      <c r="A43" s="645"/>
      <c r="B43" s="645"/>
      <c r="C43" s="645"/>
      <c r="D43" s="645"/>
      <c r="E43" s="645"/>
      <c r="F43" s="645"/>
      <c r="G43" s="645"/>
      <c r="H43" s="645"/>
      <c r="I43" s="645"/>
      <c r="J43" s="645"/>
      <c r="K43" s="645"/>
    </row>
    <row r="44" spans="1:11" ht="12.75" customHeight="1">
      <c r="A44" s="645"/>
      <c r="B44" s="645"/>
      <c r="C44" s="645"/>
      <c r="D44" s="645"/>
      <c r="E44" s="645"/>
      <c r="F44" s="645"/>
      <c r="G44" s="645"/>
      <c r="H44" s="645"/>
      <c r="I44" s="645"/>
      <c r="J44" s="645"/>
      <c r="K44" s="645"/>
    </row>
    <row r="45" spans="1:11" ht="12.75" customHeight="1">
      <c r="A45" s="645"/>
      <c r="B45" s="645"/>
      <c r="C45" s="645"/>
      <c r="D45" s="645"/>
      <c r="E45" s="645"/>
      <c r="F45" s="645"/>
      <c r="G45" s="645"/>
      <c r="H45" s="645"/>
      <c r="I45" s="645"/>
      <c r="J45" s="645"/>
      <c r="K45" s="645"/>
    </row>
    <row r="46" spans="1:11" ht="12.75" customHeight="1">
      <c r="A46" s="645"/>
      <c r="B46" s="645"/>
      <c r="C46" s="645"/>
      <c r="D46" s="645"/>
      <c r="E46" s="645"/>
      <c r="F46" s="645"/>
      <c r="G46" s="645"/>
      <c r="H46" s="645"/>
      <c r="I46" s="645"/>
      <c r="J46" s="645"/>
      <c r="K46" s="645"/>
    </row>
    <row r="47" spans="1:11" ht="12.75" customHeight="1">
      <c r="A47" s="645"/>
      <c r="B47" s="645"/>
      <c r="C47" s="645"/>
      <c r="D47" s="645"/>
      <c r="E47" s="645"/>
      <c r="F47" s="645"/>
      <c r="G47" s="645"/>
      <c r="H47" s="645"/>
      <c r="I47" s="645"/>
      <c r="J47" s="645"/>
      <c r="K47" s="645"/>
    </row>
    <row r="48" spans="1:11" ht="12.75" customHeight="1">
      <c r="A48" s="645"/>
      <c r="B48" s="645"/>
      <c r="C48" s="645"/>
      <c r="D48" s="645"/>
      <c r="E48" s="645"/>
      <c r="F48" s="645"/>
      <c r="G48" s="645"/>
      <c r="H48" s="645"/>
      <c r="I48" s="645"/>
      <c r="J48" s="645"/>
      <c r="K48" s="645"/>
    </row>
    <row r="49" spans="1:11" ht="12.75" customHeight="1">
      <c r="A49" s="645"/>
      <c r="B49" s="645"/>
      <c r="C49" s="645"/>
      <c r="D49" s="645"/>
      <c r="E49" s="645"/>
      <c r="F49" s="645"/>
      <c r="G49" s="645"/>
      <c r="H49" s="645"/>
      <c r="I49" s="645"/>
      <c r="J49" s="645"/>
      <c r="K49" s="645"/>
    </row>
    <row r="50" spans="1:11" ht="12.75" customHeight="1">
      <c r="A50" s="645"/>
      <c r="B50" s="645"/>
      <c r="C50" s="645"/>
      <c r="D50" s="645"/>
      <c r="E50" s="645"/>
      <c r="F50" s="645"/>
      <c r="G50" s="645"/>
      <c r="H50" s="645"/>
      <c r="I50" s="645"/>
      <c r="J50" s="645"/>
      <c r="K50" s="645"/>
    </row>
    <row r="51" spans="1:11" ht="12.75" customHeight="1">
      <c r="A51" s="645"/>
      <c r="B51" s="645"/>
      <c r="C51" s="645"/>
      <c r="D51" s="645"/>
      <c r="E51" s="645"/>
      <c r="F51" s="645"/>
      <c r="G51" s="645"/>
      <c r="H51" s="645"/>
      <c r="I51" s="645"/>
      <c r="J51" s="645"/>
      <c r="K51" s="645"/>
    </row>
    <row r="52" spans="1:11" ht="12.75" customHeight="1">
      <c r="A52" s="645"/>
      <c r="B52" s="645"/>
      <c r="C52" s="645"/>
      <c r="D52" s="645"/>
      <c r="E52" s="645"/>
      <c r="F52" s="645"/>
      <c r="G52" s="645"/>
      <c r="H52" s="645"/>
      <c r="I52" s="645"/>
      <c r="J52" s="645"/>
      <c r="K52" s="645"/>
    </row>
    <row r="53" spans="1:11" ht="12.75" customHeight="1">
      <c r="A53" s="645"/>
      <c r="B53" s="645"/>
      <c r="C53" s="645"/>
      <c r="D53" s="645"/>
      <c r="E53" s="645"/>
      <c r="F53" s="645"/>
      <c r="G53" s="645"/>
      <c r="H53" s="645"/>
      <c r="I53" s="645"/>
      <c r="J53" s="645"/>
      <c r="K53" s="645"/>
    </row>
    <row r="54" spans="1:11" ht="12.75" customHeight="1">
      <c r="A54" s="645"/>
      <c r="B54" s="645"/>
      <c r="C54" s="645"/>
      <c r="D54" s="645"/>
      <c r="E54" s="645"/>
      <c r="F54" s="645"/>
      <c r="G54" s="645"/>
      <c r="H54" s="645"/>
      <c r="I54" s="645"/>
      <c r="J54" s="645"/>
      <c r="K54" s="645"/>
    </row>
    <row r="55" spans="1:11" ht="12.75" customHeight="1">
      <c r="A55" s="645"/>
      <c r="B55" s="645"/>
      <c r="C55" s="645"/>
      <c r="D55" s="645"/>
      <c r="E55" s="645"/>
      <c r="F55" s="645"/>
      <c r="G55" s="645"/>
      <c r="H55" s="645"/>
      <c r="I55" s="645"/>
      <c r="J55" s="645"/>
      <c r="K55" s="645"/>
    </row>
    <row r="56" spans="1:11" ht="12.75" customHeight="1">
      <c r="A56" s="645"/>
      <c r="B56" s="645"/>
      <c r="C56" s="645"/>
      <c r="D56" s="645"/>
      <c r="E56" s="645"/>
      <c r="F56" s="645"/>
      <c r="G56" s="645"/>
      <c r="H56" s="645"/>
      <c r="I56" s="645"/>
      <c r="J56" s="645"/>
      <c r="K56" s="645"/>
    </row>
    <row r="57" spans="1:11" ht="12.75" customHeight="1">
      <c r="A57" s="645"/>
      <c r="B57" s="645"/>
      <c r="C57" s="645"/>
      <c r="D57" s="645"/>
      <c r="E57" s="645"/>
      <c r="F57" s="645"/>
      <c r="G57" s="645"/>
      <c r="H57" s="645"/>
      <c r="I57" s="645"/>
      <c r="J57" s="645"/>
      <c r="K57" s="645"/>
    </row>
    <row r="58" spans="1:11" ht="12.75" customHeight="1">
      <c r="A58" s="645"/>
      <c r="B58" s="645"/>
      <c r="C58" s="645"/>
      <c r="D58" s="645"/>
      <c r="E58" s="645"/>
      <c r="F58" s="645"/>
      <c r="G58" s="645"/>
      <c r="H58" s="645"/>
      <c r="I58" s="645"/>
      <c r="J58" s="645"/>
      <c r="K58" s="645"/>
    </row>
    <row r="59" spans="1:11" ht="12.75" customHeight="1">
      <c r="A59" s="645"/>
      <c r="B59" s="645"/>
      <c r="C59" s="645"/>
      <c r="D59" s="645"/>
      <c r="E59" s="645"/>
      <c r="F59" s="645"/>
      <c r="G59" s="645"/>
      <c r="H59" s="645"/>
      <c r="I59" s="645"/>
      <c r="J59" s="645"/>
      <c r="K59" s="645"/>
    </row>
    <row r="60" spans="1:11" ht="12.75" customHeight="1">
      <c r="A60" s="645"/>
      <c r="B60" s="645"/>
      <c r="C60" s="645"/>
      <c r="D60" s="645"/>
      <c r="E60" s="645"/>
      <c r="F60" s="645"/>
      <c r="G60" s="645"/>
      <c r="H60" s="645"/>
      <c r="I60" s="645"/>
      <c r="J60" s="645"/>
      <c r="K60" s="645"/>
    </row>
    <row r="61" spans="1:11" ht="12.75" customHeight="1">
      <c r="A61" s="645"/>
      <c r="B61" s="645"/>
      <c r="C61" s="645"/>
      <c r="D61" s="645"/>
      <c r="E61" s="645"/>
      <c r="F61" s="645"/>
      <c r="G61" s="645"/>
      <c r="H61" s="645"/>
      <c r="I61" s="645"/>
      <c r="J61" s="645"/>
      <c r="K61" s="645"/>
    </row>
    <row r="62" spans="1:11" ht="12.75" customHeight="1">
      <c r="A62" s="645"/>
      <c r="B62" s="645"/>
      <c r="C62" s="645"/>
      <c r="D62" s="645"/>
      <c r="E62" s="645"/>
      <c r="F62" s="645"/>
      <c r="G62" s="645"/>
      <c r="H62" s="645"/>
      <c r="I62" s="645"/>
      <c r="J62" s="645"/>
      <c r="K62" s="645"/>
    </row>
    <row r="63" spans="1:11" ht="12.75" customHeight="1">
      <c r="A63" s="645"/>
      <c r="B63" s="645"/>
      <c r="C63" s="645"/>
      <c r="D63" s="645"/>
      <c r="E63" s="645"/>
      <c r="F63" s="645"/>
      <c r="G63" s="645"/>
      <c r="H63" s="645"/>
      <c r="I63" s="645"/>
      <c r="J63" s="645"/>
      <c r="K63" s="645"/>
    </row>
    <row r="64" spans="1:11" ht="12.75" customHeight="1">
      <c r="A64" s="645"/>
      <c r="B64" s="645"/>
      <c r="C64" s="645"/>
      <c r="D64" s="645"/>
      <c r="E64" s="645"/>
      <c r="F64" s="645"/>
      <c r="G64" s="645"/>
      <c r="H64" s="645"/>
      <c r="I64" s="645"/>
      <c r="J64" s="645"/>
      <c r="K64" s="645"/>
    </row>
    <row r="65" spans="1:11" ht="12.75" customHeight="1">
      <c r="A65" s="645"/>
      <c r="B65" s="645"/>
      <c r="C65" s="645"/>
      <c r="D65" s="645"/>
      <c r="E65" s="645"/>
      <c r="F65" s="645"/>
      <c r="G65" s="645"/>
      <c r="H65" s="645"/>
      <c r="I65" s="645"/>
      <c r="J65" s="645"/>
      <c r="K65" s="645"/>
    </row>
    <row r="66" spans="1:11" ht="12.75" customHeight="1">
      <c r="A66" s="645"/>
      <c r="B66" s="645"/>
      <c r="C66" s="645"/>
      <c r="D66" s="645"/>
      <c r="E66" s="645"/>
      <c r="F66" s="645"/>
      <c r="G66" s="645"/>
      <c r="H66" s="645"/>
      <c r="I66" s="645"/>
      <c r="J66" s="645"/>
      <c r="K66" s="645"/>
    </row>
    <row r="67" spans="1:11" ht="12.75" customHeight="1">
      <c r="A67" s="645"/>
      <c r="B67" s="645"/>
      <c r="C67" s="645"/>
      <c r="D67" s="645"/>
      <c r="E67" s="645"/>
      <c r="F67" s="645"/>
      <c r="G67" s="645"/>
      <c r="H67" s="645"/>
      <c r="I67" s="645"/>
      <c r="J67" s="645"/>
      <c r="K67" s="645"/>
    </row>
    <row r="68" spans="1:11" ht="12.75" customHeight="1">
      <c r="A68" s="645"/>
      <c r="B68" s="645"/>
      <c r="C68" s="645"/>
      <c r="D68" s="645"/>
      <c r="E68" s="645"/>
      <c r="F68" s="645"/>
      <c r="G68" s="645"/>
      <c r="H68" s="645"/>
      <c r="I68" s="645"/>
      <c r="J68" s="645"/>
      <c r="K68" s="645"/>
    </row>
    <row r="69" spans="1:11" ht="12.75" customHeight="1">
      <c r="A69" s="645"/>
      <c r="B69" s="645"/>
      <c r="C69" s="645"/>
      <c r="D69" s="645"/>
      <c r="E69" s="645"/>
      <c r="F69" s="645"/>
      <c r="G69" s="645"/>
      <c r="H69" s="645"/>
      <c r="I69" s="645"/>
      <c r="J69" s="645"/>
      <c r="K69" s="645"/>
    </row>
    <row r="70" spans="1:11" ht="12.75" customHeight="1">
      <c r="A70" s="645"/>
      <c r="B70" s="645"/>
      <c r="C70" s="645"/>
      <c r="D70" s="645"/>
      <c r="E70" s="645"/>
      <c r="F70" s="645"/>
      <c r="G70" s="645"/>
      <c r="H70" s="645"/>
      <c r="I70" s="645"/>
      <c r="J70" s="645"/>
      <c r="K70" s="645"/>
    </row>
    <row r="71" spans="1:11" ht="12.75" customHeight="1">
      <c r="A71" s="645"/>
      <c r="B71" s="645"/>
      <c r="C71" s="645"/>
      <c r="D71" s="645"/>
      <c r="E71" s="645"/>
      <c r="F71" s="645"/>
      <c r="G71" s="645"/>
      <c r="H71" s="645"/>
      <c r="I71" s="645"/>
      <c r="J71" s="645"/>
      <c r="K71" s="645"/>
    </row>
    <row r="72" spans="1:11" ht="12.75" customHeight="1">
      <c r="A72" s="645"/>
      <c r="B72" s="645"/>
      <c r="C72" s="645"/>
      <c r="D72" s="645"/>
      <c r="E72" s="645"/>
      <c r="F72" s="645"/>
      <c r="G72" s="645"/>
      <c r="H72" s="645"/>
      <c r="I72" s="645"/>
      <c r="J72" s="645"/>
      <c r="K72" s="645"/>
    </row>
    <row r="73" spans="1:11" ht="12.75" customHeight="1">
      <c r="A73" s="645"/>
      <c r="B73" s="645"/>
      <c r="C73" s="645"/>
      <c r="D73" s="645"/>
      <c r="E73" s="645"/>
      <c r="F73" s="645"/>
      <c r="G73" s="645"/>
      <c r="H73" s="645"/>
      <c r="I73" s="645"/>
      <c r="J73" s="645"/>
      <c r="K73" s="645"/>
    </row>
    <row r="74" spans="1:11" ht="12.75" customHeight="1">
      <c r="A74" s="645"/>
      <c r="B74" s="645"/>
      <c r="C74" s="645"/>
      <c r="D74" s="645"/>
      <c r="E74" s="645"/>
      <c r="F74" s="645"/>
      <c r="G74" s="645"/>
      <c r="H74" s="645"/>
      <c r="I74" s="645"/>
      <c r="J74" s="645"/>
      <c r="K74" s="645"/>
    </row>
    <row r="75" spans="1:11" ht="12.75" customHeight="1">
      <c r="A75" s="645"/>
      <c r="B75" s="645"/>
      <c r="C75" s="645"/>
      <c r="D75" s="645"/>
      <c r="E75" s="645"/>
      <c r="F75" s="645"/>
      <c r="G75" s="645"/>
      <c r="H75" s="645"/>
      <c r="I75" s="645"/>
      <c r="J75" s="645"/>
      <c r="K75" s="645"/>
    </row>
    <row r="76" spans="1:11" ht="10.5" customHeight="1"/>
    <row r="77" spans="1:11" s="2" customFormat="1" ht="21" customHeight="1">
      <c r="A77" s="646" t="s">
        <v>700</v>
      </c>
      <c r="B77" s="647"/>
      <c r="C77" s="647"/>
      <c r="D77" s="647"/>
      <c r="E77" s="647"/>
      <c r="F77" s="647"/>
      <c r="G77" s="647"/>
      <c r="H77" s="647"/>
      <c r="I77" s="647"/>
      <c r="J77" s="647"/>
      <c r="K77" s="647"/>
    </row>
    <row r="78" spans="1:11" ht="8.25" customHeight="1"/>
    <row r="79" spans="1:11" ht="18" customHeight="1">
      <c r="A79" s="643" t="s">
        <v>0</v>
      </c>
      <c r="B79" s="643"/>
      <c r="C79" s="643"/>
      <c r="D79" s="643"/>
      <c r="E79" s="643"/>
      <c r="F79" s="643"/>
      <c r="G79" s="643"/>
      <c r="H79" s="643"/>
      <c r="I79" s="643"/>
      <c r="J79" s="643"/>
      <c r="K79" s="643"/>
    </row>
    <row r="81" spans="1:11" ht="79.5" customHeight="1">
      <c r="A81" s="648" t="s">
        <v>1</v>
      </c>
      <c r="B81" s="648"/>
      <c r="C81" s="648"/>
      <c r="D81" s="648"/>
      <c r="E81" s="648"/>
      <c r="F81" s="648"/>
      <c r="G81" s="648"/>
      <c r="H81" s="648"/>
      <c r="I81" s="648"/>
      <c r="J81" s="648"/>
      <c r="K81" s="648"/>
    </row>
    <row r="82" spans="1:11" ht="8.25" customHeight="1"/>
    <row r="83" spans="1:11" ht="56.1" customHeight="1">
      <c r="A83" s="642" t="s">
        <v>2</v>
      </c>
      <c r="B83" s="642"/>
      <c r="C83" s="642"/>
      <c r="D83" s="642"/>
      <c r="E83" s="642"/>
      <c r="F83" s="642"/>
      <c r="G83" s="642"/>
      <c r="H83" s="642"/>
      <c r="I83" s="642"/>
      <c r="J83" s="642"/>
      <c r="K83" s="642"/>
    </row>
    <row r="84" spans="1:11" ht="7.5" customHeight="1"/>
    <row r="85" spans="1:11" ht="29.1" customHeight="1">
      <c r="A85" s="642" t="s">
        <v>3</v>
      </c>
      <c r="B85" s="642"/>
      <c r="C85" s="642"/>
      <c r="D85" s="642"/>
      <c r="E85" s="642"/>
      <c r="F85" s="642"/>
      <c r="G85" s="642"/>
      <c r="H85" s="642"/>
      <c r="I85" s="642"/>
      <c r="J85" s="642"/>
      <c r="K85" s="642"/>
    </row>
    <row r="86" spans="1:11" ht="6.75" customHeight="1"/>
    <row r="87" spans="1:11" ht="29.1" customHeight="1">
      <c r="A87" s="642" t="s">
        <v>4</v>
      </c>
      <c r="B87" s="642"/>
      <c r="C87" s="642"/>
      <c r="D87" s="642"/>
      <c r="E87" s="642"/>
      <c r="F87" s="642"/>
      <c r="G87" s="642"/>
      <c r="H87" s="642"/>
      <c r="I87" s="642"/>
      <c r="J87" s="642"/>
      <c r="K87" s="642"/>
    </row>
    <row r="88" spans="1:11" ht="10.5" customHeight="1"/>
    <row r="89" spans="1:11" ht="29.1" customHeight="1">
      <c r="A89" s="642" t="s">
        <v>5</v>
      </c>
      <c r="B89" s="642"/>
      <c r="C89" s="642"/>
      <c r="D89" s="642"/>
      <c r="E89" s="642"/>
      <c r="F89" s="642"/>
      <c r="G89" s="642"/>
      <c r="H89" s="642"/>
      <c r="I89" s="642"/>
      <c r="J89" s="642"/>
      <c r="K89" s="642"/>
    </row>
    <row r="90" spans="1:11" ht="7.5" customHeight="1"/>
    <row r="91" spans="1:11" ht="15.75" customHeight="1">
      <c r="A91" s="643" t="s">
        <v>6</v>
      </c>
      <c r="B91" s="640"/>
      <c r="C91" s="640"/>
      <c r="D91" s="640"/>
      <c r="E91" s="640"/>
      <c r="F91" s="640"/>
      <c r="G91" s="640"/>
      <c r="H91" s="640"/>
      <c r="I91" s="640"/>
      <c r="J91" s="640"/>
      <c r="K91" s="640"/>
    </row>
    <row r="93" spans="1:11" ht="19.5" customHeight="1">
      <c r="A93" s="639" t="s">
        <v>7</v>
      </c>
      <c r="B93" s="640"/>
      <c r="C93" s="640"/>
      <c r="D93" s="640"/>
      <c r="E93" s="640"/>
      <c r="F93" s="640"/>
      <c r="G93" s="640"/>
      <c r="H93" s="640"/>
      <c r="I93" s="640"/>
      <c r="J93" s="640"/>
      <c r="K93" s="640"/>
    </row>
    <row r="94" spans="1:11" ht="15.75">
      <c r="A94" s="644" t="s">
        <v>8</v>
      </c>
      <c r="B94" s="644"/>
      <c r="C94" s="644"/>
      <c r="D94" s="644"/>
      <c r="E94" s="644"/>
      <c r="F94" s="644"/>
      <c r="G94" s="644"/>
      <c r="H94" s="644"/>
      <c r="I94" s="644"/>
      <c r="J94" s="644"/>
      <c r="K94" s="644"/>
    </row>
    <row r="95" spans="1:11" ht="9" customHeight="1">
      <c r="A95" s="3"/>
      <c r="B95" s="4"/>
      <c r="C95" s="4"/>
      <c r="D95" s="4"/>
      <c r="E95" s="4"/>
      <c r="F95" s="4"/>
      <c r="G95" s="4"/>
      <c r="H95" s="4"/>
      <c r="I95" s="4"/>
      <c r="J95" s="4"/>
      <c r="K95" s="4"/>
    </row>
    <row r="96" spans="1:11">
      <c r="A96" s="2"/>
      <c r="B96" s="636" t="s">
        <v>9</v>
      </c>
      <c r="C96" s="636"/>
      <c r="D96" s="636"/>
      <c r="E96" s="636"/>
      <c r="F96" s="636"/>
      <c r="G96" s="636"/>
      <c r="H96" s="636"/>
      <c r="I96" s="636"/>
      <c r="J96" s="636"/>
      <c r="K96" s="636"/>
    </row>
    <row r="97" spans="1:11">
      <c r="A97" s="2"/>
      <c r="B97" s="636" t="s">
        <v>10</v>
      </c>
      <c r="C97" s="636"/>
      <c r="D97" s="636"/>
      <c r="E97" s="636"/>
      <c r="F97" s="636"/>
      <c r="G97" s="636"/>
      <c r="H97" s="636"/>
      <c r="I97" s="636"/>
      <c r="J97" s="636"/>
      <c r="K97" s="636"/>
    </row>
    <row r="98" spans="1:11">
      <c r="A98" s="2"/>
      <c r="B98" s="636" t="s">
        <v>11</v>
      </c>
      <c r="C98" s="636"/>
      <c r="D98" s="636"/>
      <c r="E98" s="636"/>
      <c r="F98" s="636"/>
      <c r="G98" s="636"/>
      <c r="H98" s="636"/>
      <c r="I98" s="636"/>
      <c r="J98" s="636"/>
      <c r="K98" s="636"/>
    </row>
    <row r="99" spans="1:11">
      <c r="A99" s="2"/>
      <c r="B99" s="636" t="s">
        <v>12</v>
      </c>
      <c r="C99" s="636"/>
      <c r="D99" s="636"/>
      <c r="E99" s="636"/>
      <c r="F99" s="636"/>
      <c r="G99" s="636"/>
      <c r="H99" s="636"/>
      <c r="I99" s="636"/>
      <c r="J99" s="636"/>
      <c r="K99" s="636"/>
    </row>
    <row r="100" spans="1:11" ht="42" customHeight="1">
      <c r="A100" s="637" t="s">
        <v>13</v>
      </c>
      <c r="B100" s="638"/>
      <c r="C100" s="638"/>
      <c r="D100" s="638"/>
      <c r="E100" s="638"/>
      <c r="F100" s="638"/>
      <c r="G100" s="638"/>
      <c r="H100" s="638"/>
      <c r="I100" s="638"/>
      <c r="J100" s="638"/>
      <c r="K100" s="638"/>
    </row>
    <row r="101" spans="1:11" ht="6.75" customHeight="1">
      <c r="A101" s="5"/>
      <c r="B101" s="6"/>
      <c r="C101" s="6"/>
      <c r="D101" s="6"/>
      <c r="E101" s="6"/>
      <c r="F101" s="6"/>
      <c r="G101" s="6"/>
      <c r="H101" s="6"/>
      <c r="I101" s="6"/>
      <c r="J101" s="6"/>
      <c r="K101" s="6"/>
    </row>
    <row r="102" spans="1:11" ht="19.5" customHeight="1">
      <c r="A102" s="639" t="s">
        <v>14</v>
      </c>
      <c r="B102" s="640"/>
      <c r="C102" s="640"/>
      <c r="D102" s="640"/>
      <c r="E102" s="640"/>
      <c r="F102" s="640"/>
      <c r="G102" s="640"/>
      <c r="H102" s="640"/>
      <c r="I102" s="640"/>
      <c r="J102" s="640"/>
      <c r="K102" s="640"/>
    </row>
    <row r="103" spans="1:11" ht="18.75">
      <c r="A103" s="641" t="s">
        <v>15</v>
      </c>
      <c r="B103" s="641"/>
      <c r="C103" s="641"/>
      <c r="D103" s="641"/>
      <c r="E103" s="641"/>
      <c r="F103" s="641"/>
      <c r="G103" s="641"/>
      <c r="H103" s="641"/>
      <c r="I103" s="641"/>
      <c r="J103" s="641"/>
      <c r="K103" s="641"/>
    </row>
    <row r="104" spans="1:11" ht="10.5" customHeight="1">
      <c r="A104" s="7"/>
      <c r="B104" s="6"/>
      <c r="C104" s="6"/>
      <c r="D104" s="6"/>
      <c r="E104" s="6"/>
      <c r="F104" s="6"/>
      <c r="G104" s="6"/>
      <c r="H104" s="6"/>
      <c r="I104" s="6"/>
      <c r="J104" s="6"/>
      <c r="K104" s="6"/>
    </row>
    <row r="105" spans="1:11">
      <c r="A105" s="650" t="s">
        <v>16</v>
      </c>
      <c r="B105" s="651"/>
      <c r="C105" s="651"/>
      <c r="D105" s="651"/>
      <c r="E105" s="651"/>
      <c r="F105" s="651"/>
      <c r="G105" s="651"/>
      <c r="H105" s="651"/>
      <c r="I105" s="651"/>
      <c r="J105" s="651"/>
      <c r="K105" s="651"/>
    </row>
    <row r="106" spans="1:11">
      <c r="A106" s="652" t="s">
        <v>17</v>
      </c>
      <c r="B106" s="653"/>
      <c r="C106" s="653"/>
      <c r="D106" s="653"/>
      <c r="E106" s="653"/>
      <c r="F106" s="653"/>
      <c r="G106" s="653"/>
      <c r="H106" s="653"/>
      <c r="I106" s="653"/>
      <c r="J106" s="653"/>
      <c r="K106" s="653"/>
    </row>
    <row r="107" spans="1:11">
      <c r="A107" s="650" t="s">
        <v>18</v>
      </c>
      <c r="B107" s="650"/>
      <c r="C107" s="650"/>
      <c r="D107" s="650"/>
      <c r="E107" s="650"/>
      <c r="F107" s="650"/>
      <c r="G107" s="650"/>
      <c r="H107" s="650"/>
      <c r="I107" s="650"/>
      <c r="J107" s="650"/>
      <c r="K107" s="650"/>
    </row>
    <row r="108" spans="1:11">
      <c r="A108" s="650" t="s">
        <v>19</v>
      </c>
      <c r="B108" s="650"/>
      <c r="C108" s="650"/>
      <c r="D108" s="650"/>
      <c r="E108" s="650"/>
      <c r="F108" s="650"/>
      <c r="G108" s="650"/>
      <c r="H108" s="650"/>
      <c r="I108" s="650"/>
      <c r="J108" s="650"/>
      <c r="K108" s="650"/>
    </row>
    <row r="110" spans="1:11" ht="16.5" customHeight="1">
      <c r="A110" s="639" t="s">
        <v>20</v>
      </c>
      <c r="B110" s="640"/>
      <c r="C110" s="640"/>
      <c r="D110" s="640"/>
      <c r="E110" s="640"/>
      <c r="F110" s="640"/>
      <c r="G110" s="640"/>
      <c r="H110" s="640"/>
      <c r="I110" s="640"/>
      <c r="J110" s="640"/>
      <c r="K110" s="640"/>
    </row>
    <row r="111" spans="1:11" ht="10.5" customHeight="1"/>
    <row r="112" spans="1:11">
      <c r="A112" s="642" t="s">
        <v>21</v>
      </c>
      <c r="B112" s="642"/>
      <c r="C112" s="642"/>
      <c r="D112" s="642"/>
      <c r="E112" s="642"/>
      <c r="F112" s="642"/>
      <c r="G112" s="642"/>
      <c r="H112" s="642"/>
      <c r="I112" s="642"/>
      <c r="J112" s="642"/>
      <c r="K112" s="642"/>
    </row>
    <row r="113" spans="1:11">
      <c r="A113" s="8"/>
      <c r="B113" s="9"/>
      <c r="C113" s="9"/>
      <c r="D113" s="9"/>
      <c r="E113" s="9"/>
      <c r="F113" s="9"/>
      <c r="G113" s="9"/>
      <c r="H113" s="9"/>
      <c r="I113" s="9"/>
      <c r="J113" s="9"/>
      <c r="K113" s="9"/>
    </row>
    <row r="114" spans="1:11">
      <c r="A114" s="649" t="s">
        <v>22</v>
      </c>
      <c r="B114" s="642"/>
      <c r="C114" s="642"/>
      <c r="D114" s="642"/>
      <c r="E114" s="642"/>
      <c r="F114" s="642"/>
      <c r="G114" s="642"/>
      <c r="H114" s="642"/>
      <c r="I114" s="642"/>
      <c r="J114" s="642"/>
      <c r="K114" s="642"/>
    </row>
    <row r="115" spans="1:11">
      <c r="A115" s="649" t="s">
        <v>23</v>
      </c>
      <c r="B115" s="642"/>
      <c r="C115" s="642"/>
      <c r="D115" s="642"/>
      <c r="E115" s="642"/>
      <c r="F115" s="642"/>
      <c r="G115" s="642"/>
      <c r="H115" s="642"/>
      <c r="I115" s="642"/>
      <c r="J115" s="642"/>
      <c r="K115" s="642"/>
    </row>
    <row r="116" spans="1:11">
      <c r="A116" s="649" t="s">
        <v>24</v>
      </c>
      <c r="B116" s="642"/>
      <c r="C116" s="642"/>
      <c r="D116" s="642"/>
      <c r="E116" s="642"/>
      <c r="F116" s="642"/>
      <c r="G116" s="642"/>
      <c r="H116" s="642"/>
      <c r="I116" s="642"/>
      <c r="J116" s="642"/>
      <c r="K116" s="642"/>
    </row>
    <row r="117" spans="1:11">
      <c r="A117" s="649" t="s">
        <v>25</v>
      </c>
      <c r="B117" s="642"/>
      <c r="C117" s="642"/>
      <c r="D117" s="642"/>
      <c r="E117" s="642"/>
      <c r="F117" s="642"/>
      <c r="G117" s="642"/>
      <c r="H117" s="642"/>
      <c r="I117" s="642"/>
      <c r="J117" s="642"/>
      <c r="K117" s="642"/>
    </row>
    <row r="118" spans="1:11">
      <c r="A118" s="642" t="s">
        <v>26</v>
      </c>
      <c r="B118" s="642"/>
      <c r="C118" s="642"/>
      <c r="D118" s="642"/>
      <c r="E118" s="642"/>
      <c r="F118" s="642"/>
      <c r="G118" s="642"/>
      <c r="H118" s="642"/>
      <c r="I118" s="642"/>
      <c r="J118" s="642"/>
      <c r="K118" s="642"/>
    </row>
    <row r="119" spans="1:11" ht="8.25" customHeight="1">
      <c r="A119" s="8"/>
      <c r="B119" s="9"/>
      <c r="C119" s="9"/>
      <c r="D119" s="9"/>
      <c r="E119" s="9"/>
      <c r="F119" s="9"/>
      <c r="G119" s="9"/>
      <c r="H119" s="9"/>
      <c r="I119" s="9"/>
      <c r="J119" s="9"/>
      <c r="K119" s="9"/>
    </row>
    <row r="120" spans="1:11">
      <c r="A120" s="649" t="s">
        <v>27</v>
      </c>
      <c r="B120" s="642"/>
      <c r="C120" s="642"/>
      <c r="D120" s="642"/>
      <c r="E120" s="642"/>
      <c r="F120" s="642"/>
      <c r="G120" s="642"/>
      <c r="H120" s="642"/>
      <c r="I120" s="642"/>
      <c r="J120" s="642"/>
      <c r="K120" s="642"/>
    </row>
    <row r="121" spans="1:11" ht="9" customHeight="1"/>
    <row r="122" spans="1:11" ht="15.75" customHeight="1">
      <c r="A122" s="649" t="s">
        <v>28</v>
      </c>
      <c r="B122" s="642"/>
      <c r="C122" s="642"/>
      <c r="D122" s="642"/>
      <c r="E122" s="642"/>
      <c r="F122" s="642"/>
      <c r="G122" s="642"/>
      <c r="H122" s="642"/>
      <c r="I122" s="642"/>
      <c r="J122" s="642"/>
      <c r="K122" s="642"/>
    </row>
    <row r="123" spans="1:11">
      <c r="A123" s="649" t="s">
        <v>29</v>
      </c>
      <c r="B123" s="642"/>
      <c r="C123" s="642"/>
      <c r="D123" s="642"/>
      <c r="E123" s="642"/>
      <c r="F123" s="642"/>
      <c r="G123" s="642"/>
      <c r="H123" s="642"/>
      <c r="I123" s="642"/>
      <c r="J123" s="642"/>
      <c r="K123" s="642"/>
    </row>
    <row r="124" spans="1:11" ht="9.75" customHeight="1">
      <c r="A124" s="8"/>
      <c r="B124" s="9"/>
      <c r="C124" s="9"/>
      <c r="D124" s="9"/>
      <c r="E124" s="9"/>
      <c r="F124" s="9"/>
      <c r="G124" s="9"/>
      <c r="H124" s="9"/>
      <c r="I124" s="9"/>
      <c r="J124" s="9"/>
      <c r="K124" s="9"/>
    </row>
    <row r="125" spans="1:11">
      <c r="A125" s="649" t="s">
        <v>30</v>
      </c>
      <c r="B125" s="642"/>
      <c r="C125" s="642"/>
      <c r="D125" s="642"/>
      <c r="E125" s="642"/>
      <c r="F125" s="642"/>
      <c r="G125" s="642"/>
      <c r="H125" s="642"/>
      <c r="I125" s="642"/>
      <c r="J125" s="642"/>
      <c r="K125" s="642"/>
    </row>
    <row r="126" spans="1:11" ht="12.75" customHeight="1">
      <c r="A126" s="8"/>
      <c r="B126" s="9"/>
      <c r="C126" s="9"/>
      <c r="D126" s="9"/>
      <c r="E126" s="9"/>
      <c r="F126" s="9"/>
      <c r="G126" s="9"/>
      <c r="H126" s="9"/>
      <c r="I126" s="9"/>
      <c r="J126" s="9"/>
      <c r="K126" s="9"/>
    </row>
    <row r="127" spans="1:11">
      <c r="A127" s="649" t="s">
        <v>31</v>
      </c>
      <c r="B127" s="642"/>
      <c r="C127" s="642"/>
      <c r="D127" s="642"/>
      <c r="E127" s="642"/>
      <c r="F127" s="642"/>
      <c r="G127" s="642"/>
      <c r="H127" s="642"/>
      <c r="I127" s="642"/>
      <c r="J127" s="642"/>
      <c r="K127" s="642"/>
    </row>
    <row r="128" spans="1:11" ht="18.75" customHeight="1">
      <c r="A128" s="649" t="s">
        <v>32</v>
      </c>
      <c r="B128" s="642"/>
      <c r="C128" s="642"/>
      <c r="D128" s="642"/>
      <c r="E128" s="642"/>
      <c r="F128" s="642"/>
      <c r="G128" s="642"/>
      <c r="H128" s="642"/>
      <c r="I128" s="642"/>
      <c r="J128" s="642"/>
      <c r="K128" s="642"/>
    </row>
    <row r="129" spans="1:11">
      <c r="A129" s="649" t="s">
        <v>33</v>
      </c>
      <c r="B129" s="642"/>
      <c r="C129" s="642"/>
      <c r="D129" s="642"/>
      <c r="E129" s="642"/>
      <c r="F129" s="642"/>
      <c r="G129" s="642"/>
      <c r="H129" s="642"/>
      <c r="I129" s="642"/>
      <c r="J129" s="642"/>
      <c r="K129" s="642"/>
    </row>
    <row r="130" spans="1:11" ht="10.5" customHeight="1"/>
    <row r="131" spans="1:11">
      <c r="A131" s="649" t="s">
        <v>34</v>
      </c>
      <c r="B131" s="642"/>
      <c r="C131" s="642"/>
      <c r="D131" s="642"/>
      <c r="E131" s="642"/>
      <c r="F131" s="642"/>
      <c r="G131" s="642"/>
      <c r="H131" s="642"/>
      <c r="I131" s="642"/>
      <c r="J131" s="642"/>
      <c r="K131" s="642"/>
    </row>
    <row r="132" spans="1:11" ht="17.100000000000001" customHeight="1">
      <c r="A132" s="649" t="s">
        <v>35</v>
      </c>
      <c r="B132" s="642"/>
      <c r="C132" s="642"/>
      <c r="D132" s="642"/>
      <c r="E132" s="642"/>
      <c r="F132" s="642"/>
      <c r="G132" s="642"/>
      <c r="H132" s="642"/>
      <c r="I132" s="642"/>
      <c r="J132" s="642"/>
      <c r="K132" s="642"/>
    </row>
    <row r="133" spans="1:11" ht="9.75" customHeight="1"/>
    <row r="134" spans="1:11">
      <c r="A134" s="649" t="s">
        <v>36</v>
      </c>
      <c r="B134" s="649"/>
      <c r="C134" s="649"/>
      <c r="D134" s="649"/>
      <c r="E134" s="649"/>
      <c r="F134" s="649"/>
      <c r="G134" s="649"/>
      <c r="H134" s="649"/>
      <c r="I134" s="649"/>
      <c r="J134" s="649"/>
      <c r="K134" s="649"/>
    </row>
    <row r="136" spans="1:11">
      <c r="A136" s="649" t="s">
        <v>37</v>
      </c>
      <c r="B136" s="642"/>
      <c r="C136" s="642"/>
      <c r="D136" s="642"/>
      <c r="E136" s="642"/>
      <c r="F136" s="642"/>
      <c r="G136" s="642"/>
      <c r="H136" s="642"/>
      <c r="I136" s="642"/>
      <c r="J136" s="642"/>
      <c r="K136" s="642"/>
    </row>
    <row r="139" spans="1:11" s="2" customFormat="1" ht="17.100000000000001" customHeight="1">
      <c r="A139" s="639" t="s">
        <v>38</v>
      </c>
      <c r="B139" s="640"/>
      <c r="C139" s="640"/>
      <c r="D139" s="640"/>
      <c r="E139" s="640"/>
      <c r="F139" s="640"/>
      <c r="G139" s="640"/>
      <c r="H139" s="640"/>
      <c r="I139" s="640"/>
      <c r="J139" s="640"/>
      <c r="K139" s="640"/>
    </row>
    <row r="141" spans="1:11" ht="29.1" customHeight="1">
      <c r="A141" s="642" t="s">
        <v>39</v>
      </c>
      <c r="B141" s="642"/>
      <c r="C141" s="642"/>
      <c r="D141" s="642"/>
      <c r="E141" s="642"/>
      <c r="F141" s="642"/>
      <c r="G141" s="642"/>
      <c r="H141" s="642"/>
      <c r="I141" s="642"/>
      <c r="J141" s="642"/>
      <c r="K141" s="642"/>
    </row>
    <row r="143" spans="1:11" ht="15" customHeight="1">
      <c r="A143" s="666" t="s">
        <v>40</v>
      </c>
      <c r="B143" s="666"/>
      <c r="C143" s="475">
        <f>SUM(C144:C145)</f>
        <v>23150000</v>
      </c>
      <c r="D143" s="472"/>
      <c r="E143" s="9"/>
      <c r="F143" s="9"/>
      <c r="G143" s="9"/>
      <c r="H143" s="9"/>
      <c r="I143" s="9"/>
      <c r="J143" s="9"/>
      <c r="K143" s="9"/>
    </row>
    <row r="144" spans="1:11" ht="15" customHeight="1">
      <c r="A144" s="667" t="s">
        <v>41</v>
      </c>
      <c r="B144" s="667"/>
      <c r="C144" s="433">
        <v>20000000</v>
      </c>
      <c r="D144" s="71"/>
    </row>
    <row r="145" spans="1:11" ht="15" customHeight="1">
      <c r="A145" s="667" t="s">
        <v>42</v>
      </c>
      <c r="B145" s="667"/>
      <c r="C145" s="433">
        <v>3150000</v>
      </c>
      <c r="D145" s="71"/>
    </row>
    <row r="146" spans="1:11" ht="15" customHeight="1">
      <c r="A146" s="668" t="s">
        <v>43</v>
      </c>
      <c r="B146" s="668"/>
      <c r="C146" s="476" t="s">
        <v>751</v>
      </c>
      <c r="D146" s="71"/>
    </row>
    <row r="148" spans="1:11" ht="29.1" customHeight="1">
      <c r="A148" s="669" t="s">
        <v>769</v>
      </c>
      <c r="B148" s="640"/>
      <c r="C148" s="640"/>
      <c r="D148" s="640"/>
      <c r="E148" s="640"/>
      <c r="F148" s="640"/>
      <c r="G148" s="640"/>
      <c r="H148" s="640"/>
      <c r="I148" s="640"/>
      <c r="J148" s="640"/>
      <c r="K148" s="640"/>
    </row>
    <row r="149" spans="1:11" ht="12.75" customHeight="1">
      <c r="A149" s="13"/>
      <c r="B149" s="6"/>
      <c r="C149" s="6"/>
      <c r="D149" s="6"/>
      <c r="E149" s="6"/>
      <c r="F149" s="6"/>
      <c r="G149" s="6"/>
      <c r="H149" s="6"/>
      <c r="I149" s="6"/>
      <c r="J149" s="6"/>
      <c r="K149" s="6"/>
    </row>
    <row r="150" spans="1:11" s="2" customFormat="1" ht="17.100000000000001" customHeight="1">
      <c r="A150" s="639" t="s">
        <v>44</v>
      </c>
      <c r="B150" s="640"/>
      <c r="C150" s="640"/>
      <c r="D150" s="640"/>
      <c r="E150" s="640"/>
      <c r="F150" s="640"/>
      <c r="G150" s="640"/>
      <c r="H150" s="640"/>
      <c r="I150" s="640"/>
      <c r="J150" s="640"/>
      <c r="K150" s="640"/>
    </row>
    <row r="152" spans="1:11" ht="58.5" customHeight="1">
      <c r="A152" s="654" t="s">
        <v>45</v>
      </c>
      <c r="B152" s="654"/>
      <c r="C152" s="654"/>
      <c r="D152" s="654"/>
      <c r="E152" s="654"/>
      <c r="F152" s="654"/>
      <c r="G152" s="654"/>
      <c r="H152" s="654"/>
      <c r="I152" s="654"/>
      <c r="J152" s="654"/>
      <c r="K152" s="654"/>
    </row>
    <row r="154" spans="1:11" ht="62.25" customHeight="1">
      <c r="A154" s="654" t="s">
        <v>46</v>
      </c>
      <c r="B154" s="654"/>
      <c r="C154" s="654"/>
      <c r="D154" s="654"/>
      <c r="E154" s="654"/>
      <c r="F154" s="654"/>
      <c r="G154" s="654"/>
      <c r="H154" s="654"/>
      <c r="I154" s="654"/>
      <c r="J154" s="654"/>
      <c r="K154" s="654"/>
    </row>
    <row r="156" spans="1:11" ht="21" customHeight="1">
      <c r="A156" s="655" t="s">
        <v>47</v>
      </c>
      <c r="B156" s="655"/>
      <c r="C156" s="655"/>
      <c r="D156" s="655"/>
      <c r="E156" s="655"/>
      <c r="F156" s="655"/>
      <c r="G156" s="655"/>
      <c r="H156" s="655"/>
      <c r="I156" s="655"/>
      <c r="J156" s="655"/>
      <c r="K156" s="655"/>
    </row>
    <row r="158" spans="1:11" ht="18.95" customHeight="1">
      <c r="A158" s="656" t="s">
        <v>48</v>
      </c>
      <c r="B158" s="657"/>
      <c r="C158" s="657"/>
    </row>
    <row r="159" spans="1:11" ht="13.5" thickBot="1"/>
    <row r="160" spans="1:11" ht="21" customHeight="1" thickBot="1">
      <c r="A160" s="658" t="s">
        <v>701</v>
      </c>
      <c r="B160" s="659"/>
      <c r="C160" s="659"/>
      <c r="D160" s="659"/>
      <c r="E160" s="659"/>
      <c r="F160" s="659"/>
      <c r="G160" s="659"/>
      <c r="H160" s="659"/>
      <c r="I160" s="659"/>
      <c r="J160" s="659"/>
      <c r="K160" s="660"/>
    </row>
    <row r="161" spans="1:11" s="14" customFormat="1" ht="18.95" customHeight="1">
      <c r="A161" s="661" t="s">
        <v>49</v>
      </c>
      <c r="B161" s="661" t="s">
        <v>50</v>
      </c>
      <c r="C161" s="663" t="s">
        <v>51</v>
      </c>
      <c r="D161" s="664"/>
      <c r="E161" s="663" t="s">
        <v>52</v>
      </c>
      <c r="F161" s="665"/>
      <c r="G161" s="665"/>
      <c r="H161" s="664"/>
      <c r="I161" s="663" t="s">
        <v>53</v>
      </c>
      <c r="J161" s="664"/>
      <c r="K161" s="661" t="s">
        <v>54</v>
      </c>
    </row>
    <row r="162" spans="1:11" s="14" customFormat="1" ht="29.1" customHeight="1" thickBot="1">
      <c r="A162" s="662"/>
      <c r="B162" s="662"/>
      <c r="C162" s="15" t="s">
        <v>55</v>
      </c>
      <c r="D162" s="16" t="s">
        <v>56</v>
      </c>
      <c r="E162" s="15" t="s">
        <v>57</v>
      </c>
      <c r="F162" s="17" t="s">
        <v>58</v>
      </c>
      <c r="G162" s="17" t="s">
        <v>59</v>
      </c>
      <c r="H162" s="16" t="s">
        <v>60</v>
      </c>
      <c r="I162" s="15" t="s">
        <v>61</v>
      </c>
      <c r="J162" s="16" t="s">
        <v>62</v>
      </c>
      <c r="K162" s="662"/>
    </row>
    <row r="163" spans="1:11" ht="15" customHeight="1">
      <c r="A163" s="18" t="s">
        <v>63</v>
      </c>
      <c r="B163" s="19"/>
      <c r="C163" s="20"/>
      <c r="D163" s="21"/>
      <c r="E163" s="20"/>
      <c r="F163" s="22"/>
      <c r="G163" s="22"/>
      <c r="H163" s="23"/>
      <c r="I163" s="20"/>
      <c r="J163" s="23"/>
      <c r="K163" s="24">
        <f t="shared" ref="K163:K168" si="0">SUM(B163:J163)</f>
        <v>0</v>
      </c>
    </row>
    <row r="164" spans="1:11" ht="15" customHeight="1">
      <c r="A164" s="25" t="s">
        <v>64</v>
      </c>
      <c r="B164" s="26"/>
      <c r="C164" s="27"/>
      <c r="D164" s="28"/>
      <c r="E164" s="27"/>
      <c r="F164" s="29"/>
      <c r="G164" s="29"/>
      <c r="H164" s="30"/>
      <c r="I164" s="27"/>
      <c r="J164" s="30"/>
      <c r="K164" s="31">
        <f t="shared" si="0"/>
        <v>0</v>
      </c>
    </row>
    <row r="165" spans="1:11" ht="15" customHeight="1">
      <c r="A165" s="25" t="s">
        <v>65</v>
      </c>
      <c r="B165" s="26"/>
      <c r="C165" s="27"/>
      <c r="D165" s="28"/>
      <c r="E165" s="27"/>
      <c r="F165" s="29"/>
      <c r="G165" s="29"/>
      <c r="H165" s="30"/>
      <c r="I165" s="27"/>
      <c r="J165" s="30"/>
      <c r="K165" s="31">
        <f t="shared" si="0"/>
        <v>0</v>
      </c>
    </row>
    <row r="166" spans="1:11" ht="15" customHeight="1">
      <c r="A166" s="25" t="s">
        <v>66</v>
      </c>
      <c r="B166" s="26"/>
      <c r="C166" s="27"/>
      <c r="D166" s="28"/>
      <c r="E166" s="27"/>
      <c r="F166" s="29"/>
      <c r="G166" s="29"/>
      <c r="H166" s="30"/>
      <c r="I166" s="27"/>
      <c r="J166" s="30"/>
      <c r="K166" s="31">
        <f t="shared" si="0"/>
        <v>0</v>
      </c>
    </row>
    <row r="167" spans="1:11" ht="15" customHeight="1">
      <c r="A167" s="25" t="s">
        <v>67</v>
      </c>
      <c r="B167" s="26"/>
      <c r="C167" s="27"/>
      <c r="D167" s="28"/>
      <c r="E167" s="27"/>
      <c r="F167" s="29"/>
      <c r="G167" s="29"/>
      <c r="H167" s="30"/>
      <c r="I167" s="27"/>
      <c r="J167" s="30"/>
      <c r="K167" s="31"/>
    </row>
    <row r="168" spans="1:11" ht="15" customHeight="1">
      <c r="A168" s="25" t="s">
        <v>68</v>
      </c>
      <c r="B168" s="26"/>
      <c r="C168" s="27"/>
      <c r="D168" s="28"/>
      <c r="E168" s="32"/>
      <c r="F168" s="33"/>
      <c r="G168" s="29"/>
      <c r="H168" s="30"/>
      <c r="I168" s="27"/>
      <c r="J168" s="30"/>
      <c r="K168" s="31">
        <f t="shared" si="0"/>
        <v>0</v>
      </c>
    </row>
    <row r="169" spans="1:11" ht="15" customHeight="1" thickBot="1">
      <c r="A169" s="34" t="s">
        <v>69</v>
      </c>
      <c r="B169" s="35"/>
      <c r="C169" s="36"/>
      <c r="D169" s="37"/>
      <c r="E169" s="36"/>
      <c r="F169" s="38"/>
      <c r="G169" s="38"/>
      <c r="H169" s="39"/>
      <c r="I169" s="36"/>
      <c r="J169" s="39"/>
      <c r="K169" s="40"/>
    </row>
    <row r="170" spans="1:11" ht="17.100000000000001" customHeight="1" thickBot="1">
      <c r="A170" s="41" t="s">
        <v>70</v>
      </c>
      <c r="B170" s="42">
        <f t="shared" ref="B170:J170" si="1">SUM(B163:B169)</f>
        <v>0</v>
      </c>
      <c r="C170" s="43">
        <f t="shared" si="1"/>
        <v>0</v>
      </c>
      <c r="D170" s="44">
        <f t="shared" si="1"/>
        <v>0</v>
      </c>
      <c r="E170" s="43">
        <f t="shared" si="1"/>
        <v>0</v>
      </c>
      <c r="F170" s="45">
        <f t="shared" si="1"/>
        <v>0</v>
      </c>
      <c r="G170" s="45">
        <f t="shared" si="1"/>
        <v>0</v>
      </c>
      <c r="H170" s="44">
        <f t="shared" si="1"/>
        <v>0</v>
      </c>
      <c r="I170" s="43">
        <f t="shared" si="1"/>
        <v>0</v>
      </c>
      <c r="J170" s="44">
        <f t="shared" si="1"/>
        <v>0</v>
      </c>
      <c r="K170" s="42">
        <f>SUM(K163:K169)</f>
        <v>0</v>
      </c>
    </row>
    <row r="172" spans="1:11" customFormat="1" ht="15">
      <c r="A172" s="1"/>
      <c r="B172" s="1"/>
      <c r="C172" s="1"/>
      <c r="D172" s="1"/>
      <c r="E172" s="1"/>
      <c r="F172" s="1"/>
      <c r="G172" s="1"/>
      <c r="H172" s="1"/>
      <c r="I172" s="1"/>
      <c r="J172" s="1"/>
      <c r="K172" s="1"/>
    </row>
    <row r="173" spans="1:11" customFormat="1" ht="30.75" customHeight="1">
      <c r="A173" s="674" t="s">
        <v>71</v>
      </c>
      <c r="B173" s="674"/>
      <c r="C173" s="674"/>
      <c r="D173" s="674"/>
      <c r="E173" s="674"/>
      <c r="F173" s="674"/>
      <c r="G173" s="674"/>
      <c r="H173" s="674"/>
      <c r="I173" s="674"/>
      <c r="J173" s="674"/>
      <c r="K173" s="674"/>
    </row>
    <row r="198" spans="1:11" ht="21" customHeight="1">
      <c r="A198" s="655" t="s">
        <v>732</v>
      </c>
      <c r="B198" s="655"/>
      <c r="C198" s="655"/>
      <c r="D198" s="655"/>
      <c r="E198" s="655"/>
      <c r="F198" s="655"/>
      <c r="G198" s="655"/>
      <c r="H198" s="655"/>
      <c r="I198" s="655"/>
      <c r="J198" s="655"/>
      <c r="K198" s="655"/>
    </row>
    <row r="199" spans="1:11" ht="13.5" thickBot="1"/>
    <row r="200" spans="1:11" s="14" customFormat="1" ht="17.100000000000001" customHeight="1">
      <c r="A200" s="661" t="s">
        <v>72</v>
      </c>
      <c r="B200" s="663" t="s">
        <v>73</v>
      </c>
      <c r="C200" s="664"/>
      <c r="D200" s="661" t="s">
        <v>74</v>
      </c>
      <c r="E200" s="661" t="s">
        <v>75</v>
      </c>
      <c r="F200" s="663" t="s">
        <v>76</v>
      </c>
      <c r="G200" s="664"/>
      <c r="H200" s="663" t="s">
        <v>77</v>
      </c>
      <c r="I200" s="665"/>
      <c r="J200" s="665"/>
      <c r="K200" s="664"/>
    </row>
    <row r="201" spans="1:11" s="46" customFormat="1" ht="29.1" customHeight="1" thickBot="1">
      <c r="A201" s="675"/>
      <c r="B201" s="676"/>
      <c r="C201" s="677"/>
      <c r="D201" s="675"/>
      <c r="E201" s="675"/>
      <c r="F201" s="676"/>
      <c r="G201" s="677"/>
      <c r="H201" s="15" t="s">
        <v>78</v>
      </c>
      <c r="I201" s="17" t="s">
        <v>79</v>
      </c>
      <c r="J201" s="17" t="s">
        <v>80</v>
      </c>
      <c r="K201" s="16" t="s">
        <v>43</v>
      </c>
    </row>
    <row r="202" spans="1:11" ht="15" customHeight="1">
      <c r="A202" s="408" t="s">
        <v>81</v>
      </c>
      <c r="B202" s="670" t="s">
        <v>82</v>
      </c>
      <c r="C202" s="671"/>
      <c r="D202" s="409" t="s">
        <v>83</v>
      </c>
      <c r="E202" s="410">
        <v>1990</v>
      </c>
      <c r="F202" s="672" t="s">
        <v>84</v>
      </c>
      <c r="G202" s="673"/>
      <c r="H202" s="411">
        <v>1</v>
      </c>
      <c r="I202" s="412"/>
      <c r="J202" s="427"/>
      <c r="K202" s="414"/>
    </row>
    <row r="203" spans="1:11" ht="15" customHeight="1">
      <c r="A203" s="408" t="s">
        <v>81</v>
      </c>
      <c r="B203" s="670" t="s">
        <v>82</v>
      </c>
      <c r="C203" s="671"/>
      <c r="D203" s="409" t="s">
        <v>85</v>
      </c>
      <c r="E203" s="410">
        <v>1990</v>
      </c>
      <c r="F203" s="672" t="s">
        <v>86</v>
      </c>
      <c r="G203" s="673"/>
      <c r="H203" s="411">
        <v>1</v>
      </c>
      <c r="I203" s="412"/>
      <c r="J203" s="427"/>
      <c r="K203" s="414"/>
    </row>
    <row r="204" spans="1:11" ht="29.1" customHeight="1">
      <c r="A204" s="408" t="s">
        <v>81</v>
      </c>
      <c r="B204" s="670" t="s">
        <v>82</v>
      </c>
      <c r="C204" s="671"/>
      <c r="D204" s="409" t="s">
        <v>87</v>
      </c>
      <c r="E204" s="410">
        <v>1990</v>
      </c>
      <c r="F204" s="672" t="s">
        <v>86</v>
      </c>
      <c r="G204" s="673"/>
      <c r="H204" s="411">
        <v>1</v>
      </c>
      <c r="I204" s="412"/>
      <c r="J204" s="427"/>
      <c r="K204" s="414"/>
    </row>
    <row r="205" spans="1:11" ht="15" customHeight="1">
      <c r="A205" s="408" t="s">
        <v>81</v>
      </c>
      <c r="B205" s="670" t="s">
        <v>82</v>
      </c>
      <c r="C205" s="671"/>
      <c r="D205" s="409" t="s">
        <v>88</v>
      </c>
      <c r="E205" s="410">
        <v>1993</v>
      </c>
      <c r="F205" s="672" t="s">
        <v>89</v>
      </c>
      <c r="G205" s="673"/>
      <c r="H205" s="411">
        <v>1</v>
      </c>
      <c r="I205" s="412"/>
      <c r="J205" s="427"/>
      <c r="K205" s="414"/>
    </row>
    <row r="206" spans="1:11" ht="29.1" customHeight="1">
      <c r="A206" s="408" t="s">
        <v>81</v>
      </c>
      <c r="B206" s="670" t="s">
        <v>82</v>
      </c>
      <c r="C206" s="671"/>
      <c r="D206" s="409" t="s">
        <v>90</v>
      </c>
      <c r="E206" s="410">
        <v>2007</v>
      </c>
      <c r="F206" s="672" t="s">
        <v>91</v>
      </c>
      <c r="G206" s="673"/>
      <c r="H206" s="411"/>
      <c r="I206" s="412"/>
      <c r="J206" s="427"/>
      <c r="K206" s="414">
        <v>1</v>
      </c>
    </row>
    <row r="207" spans="1:11" ht="29.1" customHeight="1">
      <c r="A207" s="408" t="s">
        <v>81</v>
      </c>
      <c r="B207" s="670" t="s">
        <v>82</v>
      </c>
      <c r="C207" s="671"/>
      <c r="D207" s="409" t="s">
        <v>92</v>
      </c>
      <c r="E207" s="410">
        <v>2007</v>
      </c>
      <c r="F207" s="672" t="s">
        <v>91</v>
      </c>
      <c r="G207" s="673"/>
      <c r="H207" s="411"/>
      <c r="I207" s="412"/>
      <c r="J207" s="427"/>
      <c r="K207" s="414">
        <v>1</v>
      </c>
    </row>
    <row r="208" spans="1:11" ht="29.1" customHeight="1">
      <c r="A208" s="408" t="s">
        <v>81</v>
      </c>
      <c r="B208" s="434" t="s">
        <v>82</v>
      </c>
      <c r="C208" s="435"/>
      <c r="D208" s="409" t="s">
        <v>93</v>
      </c>
      <c r="E208" s="410">
        <v>2007</v>
      </c>
      <c r="F208" s="672" t="s">
        <v>94</v>
      </c>
      <c r="G208" s="673"/>
      <c r="H208" s="411"/>
      <c r="I208" s="412"/>
      <c r="J208" s="427"/>
      <c r="K208" s="414">
        <v>1</v>
      </c>
    </row>
    <row r="209" spans="1:11" ht="29.1" customHeight="1">
      <c r="A209" s="408" t="s">
        <v>81</v>
      </c>
      <c r="B209" s="670" t="s">
        <v>82</v>
      </c>
      <c r="C209" s="671"/>
      <c r="D209" s="409" t="s">
        <v>95</v>
      </c>
      <c r="E209" s="410">
        <v>2007</v>
      </c>
      <c r="F209" s="672" t="s">
        <v>94</v>
      </c>
      <c r="G209" s="673"/>
      <c r="H209" s="411"/>
      <c r="I209" s="412"/>
      <c r="J209" s="427"/>
      <c r="K209" s="414">
        <v>1</v>
      </c>
    </row>
    <row r="210" spans="1:11" ht="29.1" customHeight="1">
      <c r="A210" s="408" t="s">
        <v>81</v>
      </c>
      <c r="B210" s="670" t="s">
        <v>82</v>
      </c>
      <c r="C210" s="671"/>
      <c r="D210" s="409" t="s">
        <v>96</v>
      </c>
      <c r="E210" s="410">
        <v>2007</v>
      </c>
      <c r="F210" s="672" t="s">
        <v>94</v>
      </c>
      <c r="G210" s="673"/>
      <c r="H210" s="411"/>
      <c r="I210" s="412"/>
      <c r="J210" s="427"/>
      <c r="K210" s="414">
        <v>1</v>
      </c>
    </row>
    <row r="211" spans="1:11" ht="29.1" customHeight="1">
      <c r="A211" s="408" t="s">
        <v>81</v>
      </c>
      <c r="B211" s="670" t="s">
        <v>82</v>
      </c>
      <c r="C211" s="671"/>
      <c r="D211" s="409" t="s">
        <v>97</v>
      </c>
      <c r="E211" s="410">
        <v>2007</v>
      </c>
      <c r="F211" s="672" t="s">
        <v>91</v>
      </c>
      <c r="G211" s="673"/>
      <c r="H211" s="411"/>
      <c r="I211" s="412"/>
      <c r="J211" s="427"/>
      <c r="K211" s="414">
        <v>1</v>
      </c>
    </row>
    <row r="212" spans="1:11" ht="29.1" customHeight="1">
      <c r="A212" s="408" t="s">
        <v>81</v>
      </c>
      <c r="B212" s="670" t="s">
        <v>82</v>
      </c>
      <c r="C212" s="671"/>
      <c r="D212" s="409" t="s">
        <v>98</v>
      </c>
      <c r="E212" s="410">
        <v>2007</v>
      </c>
      <c r="F212" s="672" t="s">
        <v>94</v>
      </c>
      <c r="G212" s="673"/>
      <c r="H212" s="411"/>
      <c r="I212" s="412"/>
      <c r="J212" s="427"/>
      <c r="K212" s="414">
        <v>1</v>
      </c>
    </row>
    <row r="213" spans="1:11" ht="29.1" customHeight="1">
      <c r="A213" s="408" t="s">
        <v>81</v>
      </c>
      <c r="B213" s="670" t="s">
        <v>82</v>
      </c>
      <c r="C213" s="671"/>
      <c r="D213" s="409" t="s">
        <v>99</v>
      </c>
      <c r="E213" s="410">
        <v>2007</v>
      </c>
      <c r="F213" s="672" t="s">
        <v>100</v>
      </c>
      <c r="G213" s="673"/>
      <c r="H213" s="415"/>
      <c r="I213" s="412"/>
      <c r="J213" s="427"/>
      <c r="K213" s="414">
        <v>1</v>
      </c>
    </row>
    <row r="214" spans="1:11" ht="29.1" customHeight="1">
      <c r="A214" s="436" t="s">
        <v>81</v>
      </c>
      <c r="B214" s="678" t="s">
        <v>82</v>
      </c>
      <c r="C214" s="679"/>
      <c r="D214" s="437" t="s">
        <v>101</v>
      </c>
      <c r="E214" s="438" t="s">
        <v>102</v>
      </c>
      <c r="F214" s="680" t="s">
        <v>103</v>
      </c>
      <c r="G214" s="673"/>
      <c r="H214" s="439"/>
      <c r="I214" s="440"/>
      <c r="J214" s="441"/>
      <c r="K214" s="414">
        <v>1</v>
      </c>
    </row>
    <row r="215" spans="1:11" ht="29.1" customHeight="1">
      <c r="A215" s="436" t="s">
        <v>81</v>
      </c>
      <c r="B215" s="678" t="s">
        <v>82</v>
      </c>
      <c r="C215" s="679"/>
      <c r="D215" s="437" t="s">
        <v>104</v>
      </c>
      <c r="E215" s="438" t="s">
        <v>105</v>
      </c>
      <c r="F215" s="680" t="s">
        <v>106</v>
      </c>
      <c r="G215" s="673"/>
      <c r="H215" s="439"/>
      <c r="I215" s="440"/>
      <c r="J215" s="441"/>
      <c r="K215" s="414">
        <v>1</v>
      </c>
    </row>
    <row r="216" spans="1:11" ht="29.1" customHeight="1">
      <c r="A216" s="436" t="s">
        <v>81</v>
      </c>
      <c r="B216" s="678" t="s">
        <v>82</v>
      </c>
      <c r="C216" s="679"/>
      <c r="D216" s="437" t="s">
        <v>107</v>
      </c>
      <c r="E216" s="438" t="s">
        <v>105</v>
      </c>
      <c r="F216" s="680" t="s">
        <v>106</v>
      </c>
      <c r="G216" s="673"/>
      <c r="H216" s="439"/>
      <c r="I216" s="440"/>
      <c r="J216" s="441"/>
      <c r="K216" s="414">
        <v>1</v>
      </c>
    </row>
    <row r="217" spans="1:11" ht="29.1" customHeight="1" thickBot="1">
      <c r="A217" s="436" t="s">
        <v>81</v>
      </c>
      <c r="B217" s="678" t="s">
        <v>82</v>
      </c>
      <c r="C217" s="679"/>
      <c r="D217" s="437" t="s">
        <v>108</v>
      </c>
      <c r="E217" s="438" t="s">
        <v>105</v>
      </c>
      <c r="F217" s="680" t="s">
        <v>106</v>
      </c>
      <c r="G217" s="673"/>
      <c r="H217" s="439"/>
      <c r="I217" s="440"/>
      <c r="J217" s="441"/>
      <c r="K217" s="414">
        <v>1</v>
      </c>
    </row>
    <row r="218" spans="1:11" ht="15" customHeight="1" thickBot="1">
      <c r="A218" s="408"/>
      <c r="B218" s="670"/>
      <c r="C218" s="671"/>
      <c r="D218" s="409"/>
      <c r="E218" s="410"/>
      <c r="F218" s="672"/>
      <c r="G218" s="681"/>
      <c r="H218" s="418">
        <f>SUM(H202:H217)</f>
        <v>4</v>
      </c>
      <c r="I218" s="419">
        <f>SUM(I202:I217)</f>
        <v>0</v>
      </c>
      <c r="J218" s="420">
        <f>SUM(J202:J217)</f>
        <v>0</v>
      </c>
      <c r="K218" s="421">
        <f>SUM(K202:K217)</f>
        <v>12</v>
      </c>
    </row>
    <row r="219" spans="1:11" ht="29.1" customHeight="1">
      <c r="A219" s="401" t="s">
        <v>109</v>
      </c>
      <c r="B219" s="682" t="s">
        <v>110</v>
      </c>
      <c r="C219" s="683"/>
      <c r="D219" s="402" t="s">
        <v>111</v>
      </c>
      <c r="E219" s="403">
        <v>1999</v>
      </c>
      <c r="F219" s="684" t="s">
        <v>112</v>
      </c>
      <c r="G219" s="685"/>
      <c r="H219" s="415"/>
      <c r="I219" s="412" t="s">
        <v>113</v>
      </c>
      <c r="J219" s="413">
        <v>1</v>
      </c>
      <c r="K219" s="414"/>
    </row>
    <row r="220" spans="1:11" ht="29.1" customHeight="1">
      <c r="A220" s="408" t="s">
        <v>109</v>
      </c>
      <c r="B220" s="670" t="s">
        <v>110</v>
      </c>
      <c r="C220" s="671"/>
      <c r="D220" s="409" t="s">
        <v>114</v>
      </c>
      <c r="E220" s="410">
        <v>2007</v>
      </c>
      <c r="F220" s="672" t="s">
        <v>115</v>
      </c>
      <c r="G220" s="673"/>
      <c r="H220" s="411"/>
      <c r="I220" s="412"/>
      <c r="J220" s="427"/>
      <c r="K220" s="417">
        <v>1</v>
      </c>
    </row>
    <row r="221" spans="1:11" ht="29.1" customHeight="1">
      <c r="A221" s="408" t="s">
        <v>109</v>
      </c>
      <c r="B221" s="670" t="s">
        <v>110</v>
      </c>
      <c r="C221" s="671"/>
      <c r="D221" s="409" t="s">
        <v>116</v>
      </c>
      <c r="E221" s="410">
        <v>2007</v>
      </c>
      <c r="F221" s="672" t="s">
        <v>115</v>
      </c>
      <c r="G221" s="673"/>
      <c r="H221" s="411"/>
      <c r="I221" s="412"/>
      <c r="J221" s="427"/>
      <c r="K221" s="417">
        <v>1</v>
      </c>
    </row>
    <row r="222" spans="1:11" ht="42" customHeight="1">
      <c r="A222" s="408" t="s">
        <v>109</v>
      </c>
      <c r="B222" s="670" t="s">
        <v>110</v>
      </c>
      <c r="C222" s="671"/>
      <c r="D222" s="409" t="s">
        <v>117</v>
      </c>
      <c r="E222" s="410">
        <v>2007</v>
      </c>
      <c r="F222" s="672" t="s">
        <v>118</v>
      </c>
      <c r="G222" s="673"/>
      <c r="H222" s="411"/>
      <c r="I222" s="412"/>
      <c r="J222" s="427"/>
      <c r="K222" s="417">
        <v>1</v>
      </c>
    </row>
    <row r="223" spans="1:11" ht="29.1" customHeight="1">
      <c r="A223" s="408" t="s">
        <v>109</v>
      </c>
      <c r="B223" s="670" t="s">
        <v>110</v>
      </c>
      <c r="C223" s="671"/>
      <c r="D223" s="409" t="s">
        <v>119</v>
      </c>
      <c r="E223" s="410">
        <v>2007</v>
      </c>
      <c r="F223" s="672" t="s">
        <v>115</v>
      </c>
      <c r="G223" s="673"/>
      <c r="H223" s="415"/>
      <c r="I223" s="412"/>
      <c r="J223" s="427"/>
      <c r="K223" s="417">
        <v>1</v>
      </c>
    </row>
    <row r="224" spans="1:11" ht="29.1" customHeight="1" thickBot="1">
      <c r="A224" s="408" t="s">
        <v>109</v>
      </c>
      <c r="B224" s="670" t="s">
        <v>110</v>
      </c>
      <c r="C224" s="671"/>
      <c r="D224" s="409" t="s">
        <v>120</v>
      </c>
      <c r="E224" s="410" t="s">
        <v>121</v>
      </c>
      <c r="F224" s="672" t="s">
        <v>122</v>
      </c>
      <c r="G224" s="673"/>
      <c r="H224" s="333"/>
      <c r="I224" s="334"/>
      <c r="J224" s="335"/>
      <c r="K224" s="336">
        <v>1</v>
      </c>
    </row>
    <row r="225" spans="1:11" ht="15" customHeight="1" thickBot="1">
      <c r="A225" s="408"/>
      <c r="B225" s="670"/>
      <c r="C225" s="671"/>
      <c r="D225" s="409"/>
      <c r="E225" s="410"/>
      <c r="F225" s="672"/>
      <c r="G225" s="673"/>
      <c r="H225" s="418">
        <f>SUM(H219:H224)</f>
        <v>0</v>
      </c>
      <c r="I225" s="418">
        <f>SUM(I219:I224)</f>
        <v>0</v>
      </c>
      <c r="J225" s="418">
        <f>SUM(J219:J224)</f>
        <v>1</v>
      </c>
      <c r="K225" s="418">
        <f>SUM(K219:K224)</f>
        <v>5</v>
      </c>
    </row>
    <row r="226" spans="1:11" ht="15" customHeight="1">
      <c r="A226" s="408"/>
      <c r="B226" s="670"/>
      <c r="C226" s="671"/>
      <c r="D226" s="409"/>
      <c r="E226" s="410"/>
      <c r="F226" s="672"/>
      <c r="G226" s="673"/>
      <c r="H226" s="442"/>
      <c r="I226" s="416"/>
      <c r="J226" s="413"/>
      <c r="K226" s="443"/>
    </row>
    <row r="227" spans="1:11" ht="42" customHeight="1">
      <c r="A227" s="408" t="s">
        <v>123</v>
      </c>
      <c r="B227" s="670" t="s">
        <v>124</v>
      </c>
      <c r="C227" s="671"/>
      <c r="D227" s="409" t="s">
        <v>125</v>
      </c>
      <c r="E227" s="410">
        <v>1985</v>
      </c>
      <c r="F227" s="672" t="s">
        <v>126</v>
      </c>
      <c r="G227" s="673"/>
      <c r="H227" s="411" t="s">
        <v>113</v>
      </c>
      <c r="I227" s="412" t="s">
        <v>113</v>
      </c>
      <c r="J227" s="427">
        <v>1</v>
      </c>
      <c r="K227" s="414" t="s">
        <v>113</v>
      </c>
    </row>
    <row r="228" spans="1:11" ht="29.1" customHeight="1">
      <c r="A228" s="408" t="s">
        <v>123</v>
      </c>
      <c r="B228" s="670" t="s">
        <v>127</v>
      </c>
      <c r="C228" s="671"/>
      <c r="D228" s="409" t="s">
        <v>128</v>
      </c>
      <c r="E228" s="410">
        <v>1997</v>
      </c>
      <c r="F228" s="672" t="s">
        <v>129</v>
      </c>
      <c r="G228" s="673"/>
      <c r="H228" s="411" t="s">
        <v>113</v>
      </c>
      <c r="I228" s="412" t="s">
        <v>113</v>
      </c>
      <c r="J228" s="413">
        <v>1</v>
      </c>
      <c r="K228" s="414" t="s">
        <v>113</v>
      </c>
    </row>
    <row r="229" spans="1:11" ht="42" customHeight="1">
      <c r="A229" s="408" t="s">
        <v>123</v>
      </c>
      <c r="B229" s="670" t="s">
        <v>127</v>
      </c>
      <c r="C229" s="671"/>
      <c r="D229" s="409" t="s">
        <v>130</v>
      </c>
      <c r="E229" s="410">
        <v>2007</v>
      </c>
      <c r="F229" s="672" t="s">
        <v>131</v>
      </c>
      <c r="G229" s="673"/>
      <c r="H229" s="411" t="s">
        <v>113</v>
      </c>
      <c r="I229" s="412" t="s">
        <v>113</v>
      </c>
      <c r="J229" s="413"/>
      <c r="K229" s="414">
        <v>1</v>
      </c>
    </row>
    <row r="230" spans="1:11" ht="42" customHeight="1" thickBot="1">
      <c r="A230" s="430" t="s">
        <v>123</v>
      </c>
      <c r="B230" s="689" t="s">
        <v>127</v>
      </c>
      <c r="C230" s="690"/>
      <c r="D230" s="431" t="s">
        <v>132</v>
      </c>
      <c r="E230" s="432">
        <v>2007</v>
      </c>
      <c r="F230" s="691" t="s">
        <v>133</v>
      </c>
      <c r="G230" s="692"/>
      <c r="H230" s="411" t="s">
        <v>113</v>
      </c>
      <c r="I230" s="412" t="s">
        <v>113</v>
      </c>
      <c r="J230" s="413"/>
      <c r="K230" s="414">
        <v>1</v>
      </c>
    </row>
    <row r="231" spans="1:11" ht="15" customHeight="1" thickBot="1">
      <c r="A231" s="62"/>
      <c r="B231" s="693"/>
      <c r="C231" s="694"/>
      <c r="D231" s="63"/>
      <c r="E231" s="64"/>
      <c r="F231" s="695"/>
      <c r="G231" s="696"/>
      <c r="H231" s="55">
        <f>SUM(H227:H230)</f>
        <v>0</v>
      </c>
      <c r="I231" s="56">
        <f>SUM(I227:I230)</f>
        <v>0</v>
      </c>
      <c r="J231" s="57">
        <f>SUM(J227:J230)</f>
        <v>2</v>
      </c>
      <c r="K231" s="58">
        <f>SUM(K227:K230)</f>
        <v>2</v>
      </c>
    </row>
    <row r="236" spans="1:11" ht="13.5" thickBot="1"/>
    <row r="237" spans="1:11" s="14" customFormat="1" ht="17.100000000000001" customHeight="1">
      <c r="A237" s="697" t="s">
        <v>72</v>
      </c>
      <c r="B237" s="699" t="s">
        <v>73</v>
      </c>
      <c r="C237" s="700"/>
      <c r="D237" s="697" t="s">
        <v>74</v>
      </c>
      <c r="E237" s="697" t="s">
        <v>75</v>
      </c>
      <c r="F237" s="699" t="s">
        <v>76</v>
      </c>
      <c r="G237" s="700"/>
      <c r="H237" s="686" t="s">
        <v>77</v>
      </c>
      <c r="I237" s="687"/>
      <c r="J237" s="687"/>
      <c r="K237" s="688"/>
    </row>
    <row r="238" spans="1:11" s="46" customFormat="1" ht="29.1" customHeight="1" thickBot="1">
      <c r="A238" s="698"/>
      <c r="B238" s="701"/>
      <c r="C238" s="702"/>
      <c r="D238" s="698"/>
      <c r="E238" s="698"/>
      <c r="F238" s="701"/>
      <c r="G238" s="702"/>
      <c r="H238" s="15" t="s">
        <v>78</v>
      </c>
      <c r="I238" s="17" t="s">
        <v>79</v>
      </c>
      <c r="J238" s="17" t="s">
        <v>80</v>
      </c>
      <c r="K238" s="16" t="s">
        <v>43</v>
      </c>
    </row>
    <row r="239" spans="1:11" ht="42" customHeight="1">
      <c r="A239" s="408" t="s">
        <v>134</v>
      </c>
      <c r="B239" s="670" t="s">
        <v>135</v>
      </c>
      <c r="C239" s="671"/>
      <c r="D239" s="409" t="s">
        <v>136</v>
      </c>
      <c r="E239" s="410">
        <v>2007</v>
      </c>
      <c r="F239" s="672" t="s">
        <v>137</v>
      </c>
      <c r="G239" s="673"/>
      <c r="H239" s="411" t="s">
        <v>113</v>
      </c>
      <c r="I239" s="412" t="s">
        <v>113</v>
      </c>
      <c r="J239" s="413" t="s">
        <v>113</v>
      </c>
      <c r="K239" s="414">
        <v>1</v>
      </c>
    </row>
    <row r="240" spans="1:11" ht="42" customHeight="1" thickBot="1">
      <c r="A240" s="408" t="s">
        <v>134</v>
      </c>
      <c r="B240" s="670" t="s">
        <v>135</v>
      </c>
      <c r="C240" s="671"/>
      <c r="D240" s="409" t="s">
        <v>138</v>
      </c>
      <c r="E240" s="410">
        <v>2007</v>
      </c>
      <c r="F240" s="672" t="s">
        <v>139</v>
      </c>
      <c r="G240" s="673"/>
      <c r="H240" s="415" t="s">
        <v>113</v>
      </c>
      <c r="I240" s="416" t="s">
        <v>113</v>
      </c>
      <c r="J240" s="413" t="s">
        <v>113</v>
      </c>
      <c r="K240" s="417">
        <v>1</v>
      </c>
    </row>
    <row r="241" spans="1:11" ht="15" customHeight="1" thickBot="1">
      <c r="A241" s="408"/>
      <c r="B241" s="670"/>
      <c r="C241" s="671"/>
      <c r="D241" s="409"/>
      <c r="E241" s="410"/>
      <c r="F241" s="672"/>
      <c r="G241" s="673"/>
      <c r="H241" s="418">
        <f>SUM(H239:H240)</f>
        <v>0</v>
      </c>
      <c r="I241" s="419">
        <f>SUM(I239:I240)</f>
        <v>0</v>
      </c>
      <c r="J241" s="420">
        <f>SUM(J239:J240)</f>
        <v>0</v>
      </c>
      <c r="K241" s="421">
        <f>SUM(K239:K240)</f>
        <v>2</v>
      </c>
    </row>
    <row r="242" spans="1:11" ht="15" customHeight="1">
      <c r="A242" s="408"/>
      <c r="B242" s="670"/>
      <c r="C242" s="671"/>
      <c r="D242" s="409"/>
      <c r="E242" s="410"/>
      <c r="F242" s="672"/>
      <c r="G242" s="673"/>
      <c r="H242" s="422"/>
      <c r="I242" s="423"/>
      <c r="J242" s="424"/>
      <c r="K242" s="407"/>
    </row>
    <row r="243" spans="1:11" ht="27" customHeight="1" thickBot="1">
      <c r="A243" s="408" t="s">
        <v>140</v>
      </c>
      <c r="B243" s="670" t="s">
        <v>141</v>
      </c>
      <c r="C243" s="671"/>
      <c r="D243" s="409" t="s">
        <v>142</v>
      </c>
      <c r="E243" s="410">
        <v>1985</v>
      </c>
      <c r="F243" s="425" t="s">
        <v>143</v>
      </c>
      <c r="G243" s="426"/>
      <c r="H243" s="411" t="s">
        <v>113</v>
      </c>
      <c r="I243" s="412" t="s">
        <v>113</v>
      </c>
      <c r="J243" s="427">
        <v>1</v>
      </c>
      <c r="K243" s="414"/>
    </row>
    <row r="244" spans="1:11" ht="15" customHeight="1" thickBot="1">
      <c r="A244" s="408"/>
      <c r="B244" s="670"/>
      <c r="C244" s="671"/>
      <c r="D244" s="409"/>
      <c r="E244" s="410"/>
      <c r="F244" s="425"/>
      <c r="G244" s="426"/>
      <c r="H244" s="418">
        <f>SUM(H243:H243)</f>
        <v>0</v>
      </c>
      <c r="I244" s="419">
        <f>SUM(I243:I243)</f>
        <v>0</v>
      </c>
      <c r="J244" s="420">
        <f>SUM(J243:J243)</f>
        <v>1</v>
      </c>
      <c r="K244" s="421">
        <f>SUM(K243:K243)</f>
        <v>0</v>
      </c>
    </row>
    <row r="245" spans="1:11" ht="15" customHeight="1">
      <c r="A245" s="408"/>
      <c r="B245" s="670"/>
      <c r="C245" s="671"/>
      <c r="D245" s="409"/>
      <c r="E245" s="410"/>
      <c r="F245" s="672"/>
      <c r="G245" s="673"/>
      <c r="H245" s="422"/>
      <c r="I245" s="412"/>
      <c r="J245" s="424"/>
      <c r="K245" s="414"/>
    </row>
    <row r="246" spans="1:11" ht="29.1" customHeight="1">
      <c r="A246" s="408" t="s">
        <v>144</v>
      </c>
      <c r="B246" s="670" t="s">
        <v>145</v>
      </c>
      <c r="C246" s="671"/>
      <c r="D246" s="409" t="s">
        <v>146</v>
      </c>
      <c r="E246" s="410">
        <v>1999</v>
      </c>
      <c r="F246" s="672" t="s">
        <v>147</v>
      </c>
      <c r="G246" s="673"/>
      <c r="H246" s="415"/>
      <c r="I246" s="412" t="s">
        <v>113</v>
      </c>
      <c r="J246" s="413">
        <v>1</v>
      </c>
      <c r="K246" s="414"/>
    </row>
    <row r="247" spans="1:11" ht="42" customHeight="1">
      <c r="A247" s="408" t="s">
        <v>144</v>
      </c>
      <c r="B247" s="670" t="s">
        <v>145</v>
      </c>
      <c r="C247" s="671"/>
      <c r="D247" s="409" t="s">
        <v>148</v>
      </c>
      <c r="E247" s="410">
        <v>2007</v>
      </c>
      <c r="F247" s="672" t="s">
        <v>149</v>
      </c>
      <c r="G247" s="673"/>
      <c r="H247" s="415"/>
      <c r="I247" s="416"/>
      <c r="J247" s="413"/>
      <c r="K247" s="417">
        <v>1</v>
      </c>
    </row>
    <row r="248" spans="1:11" ht="42" customHeight="1">
      <c r="A248" s="408" t="s">
        <v>144</v>
      </c>
      <c r="B248" s="670" t="s">
        <v>145</v>
      </c>
      <c r="C248" s="671"/>
      <c r="D248" s="409" t="s">
        <v>150</v>
      </c>
      <c r="E248" s="410">
        <v>2007</v>
      </c>
      <c r="F248" s="672" t="s">
        <v>149</v>
      </c>
      <c r="G248" s="673"/>
      <c r="H248" s="415"/>
      <c r="I248" s="416"/>
      <c r="J248" s="413"/>
      <c r="K248" s="417">
        <v>1</v>
      </c>
    </row>
    <row r="249" spans="1:11" ht="42" customHeight="1">
      <c r="A249" s="408" t="s">
        <v>144</v>
      </c>
      <c r="B249" s="670" t="s">
        <v>145</v>
      </c>
      <c r="C249" s="671"/>
      <c r="D249" s="409" t="s">
        <v>151</v>
      </c>
      <c r="E249" s="410">
        <v>2007</v>
      </c>
      <c r="F249" s="672" t="s">
        <v>152</v>
      </c>
      <c r="G249" s="673"/>
      <c r="H249" s="415"/>
      <c r="I249" s="416"/>
      <c r="J249" s="413"/>
      <c r="K249" s="417">
        <v>1</v>
      </c>
    </row>
    <row r="250" spans="1:11" ht="42" customHeight="1" thickBot="1">
      <c r="A250" s="408" t="s">
        <v>144</v>
      </c>
      <c r="B250" s="670" t="s">
        <v>145</v>
      </c>
      <c r="C250" s="671"/>
      <c r="D250" s="409" t="s">
        <v>153</v>
      </c>
      <c r="E250" s="410">
        <v>2007</v>
      </c>
      <c r="F250" s="672" t="s">
        <v>152</v>
      </c>
      <c r="G250" s="673"/>
      <c r="H250" s="415"/>
      <c r="I250" s="416"/>
      <c r="J250" s="413"/>
      <c r="K250" s="417">
        <v>1</v>
      </c>
    </row>
    <row r="251" spans="1:11" ht="15" customHeight="1" thickBot="1">
      <c r="A251" s="408"/>
      <c r="B251" s="670"/>
      <c r="C251" s="671"/>
      <c r="D251" s="409"/>
      <c r="E251" s="410"/>
      <c r="F251" s="672"/>
      <c r="G251" s="673"/>
      <c r="H251" s="418">
        <f>SUM(H246:H250)</f>
        <v>0</v>
      </c>
      <c r="I251" s="419">
        <f>SUM(I246:I250)</f>
        <v>0</v>
      </c>
      <c r="J251" s="420">
        <f>SUM(J246:J250)</f>
        <v>1</v>
      </c>
      <c r="K251" s="421">
        <f>SUM(K246:K250)</f>
        <v>4</v>
      </c>
    </row>
    <row r="252" spans="1:11" ht="15" customHeight="1">
      <c r="A252" s="408"/>
      <c r="B252" s="670"/>
      <c r="C252" s="671"/>
      <c r="D252" s="409"/>
      <c r="E252" s="410"/>
      <c r="F252" s="672"/>
      <c r="G252" s="673"/>
      <c r="H252" s="428"/>
      <c r="I252" s="412"/>
      <c r="J252" s="429"/>
      <c r="K252" s="407"/>
    </row>
    <row r="253" spans="1:11" ht="29.1" customHeight="1" thickBot="1">
      <c r="A253" s="408" t="s">
        <v>154</v>
      </c>
      <c r="B253" s="670" t="s">
        <v>155</v>
      </c>
      <c r="C253" s="671"/>
      <c r="D253" s="409" t="s">
        <v>156</v>
      </c>
      <c r="E253" s="410">
        <v>1997</v>
      </c>
      <c r="F253" s="672" t="s">
        <v>157</v>
      </c>
      <c r="G253" s="673"/>
      <c r="H253" s="411"/>
      <c r="I253" s="412"/>
      <c r="J253" s="427">
        <v>1</v>
      </c>
      <c r="K253" s="414"/>
    </row>
    <row r="254" spans="1:11" ht="15" customHeight="1" thickBot="1">
      <c r="A254" s="408"/>
      <c r="B254" s="670"/>
      <c r="C254" s="671"/>
      <c r="D254" s="409"/>
      <c r="E254" s="410"/>
      <c r="F254" s="672"/>
      <c r="G254" s="673"/>
      <c r="H254" s="418">
        <f>SUM(H253:H253)</f>
        <v>0</v>
      </c>
      <c r="I254" s="419">
        <f>SUM(I253:I253)</f>
        <v>0</v>
      </c>
      <c r="J254" s="420">
        <f>SUM(J253:J253)</f>
        <v>1</v>
      </c>
      <c r="K254" s="421">
        <f>SUM(K253:K253)</f>
        <v>0</v>
      </c>
    </row>
    <row r="255" spans="1:11" ht="15" customHeight="1">
      <c r="A255" s="408"/>
      <c r="B255" s="670"/>
      <c r="C255" s="671"/>
      <c r="D255" s="409"/>
      <c r="E255" s="410"/>
      <c r="F255" s="672"/>
      <c r="G255" s="673"/>
      <c r="H255" s="428"/>
      <c r="I255" s="412"/>
      <c r="J255" s="429"/>
      <c r="K255" s="407"/>
    </row>
    <row r="256" spans="1:11" ht="15" customHeight="1" thickBot="1">
      <c r="A256" s="408" t="s">
        <v>158</v>
      </c>
      <c r="B256" s="670" t="s">
        <v>159</v>
      </c>
      <c r="C256" s="671"/>
      <c r="D256" s="409" t="s">
        <v>160</v>
      </c>
      <c r="E256" s="410">
        <v>1999</v>
      </c>
      <c r="F256" s="672" t="s">
        <v>161</v>
      </c>
      <c r="G256" s="673"/>
      <c r="H256" s="411" t="s">
        <v>113</v>
      </c>
      <c r="I256" s="412" t="s">
        <v>113</v>
      </c>
      <c r="J256" s="413">
        <v>1</v>
      </c>
      <c r="K256" s="414" t="s">
        <v>113</v>
      </c>
    </row>
    <row r="257" spans="1:11" ht="15" customHeight="1" thickBot="1">
      <c r="A257" s="408"/>
      <c r="B257" s="670"/>
      <c r="C257" s="671"/>
      <c r="D257" s="409"/>
      <c r="E257" s="410"/>
      <c r="F257" s="672"/>
      <c r="G257" s="673"/>
      <c r="H257" s="418">
        <f>SUM(H256)</f>
        <v>0</v>
      </c>
      <c r="I257" s="419">
        <f>SUM(I256)</f>
        <v>0</v>
      </c>
      <c r="J257" s="420">
        <f>SUM(J256)</f>
        <v>1</v>
      </c>
      <c r="K257" s="421">
        <f>SUM(K256)</f>
        <v>0</v>
      </c>
    </row>
    <row r="258" spans="1:11" ht="15" customHeight="1" thickBot="1">
      <c r="A258" s="430"/>
      <c r="B258" s="689"/>
      <c r="C258" s="690"/>
      <c r="D258" s="431"/>
      <c r="E258" s="432"/>
      <c r="F258" s="691"/>
      <c r="G258" s="692"/>
      <c r="H258" s="415"/>
      <c r="I258" s="412"/>
      <c r="J258" s="429"/>
      <c r="K258" s="414"/>
    </row>
    <row r="259" spans="1:11" ht="17.100000000000001" customHeight="1" thickBot="1">
      <c r="A259" s="703" t="s">
        <v>162</v>
      </c>
      <c r="B259" s="704"/>
      <c r="C259" s="704"/>
      <c r="D259" s="704"/>
      <c r="E259" s="705"/>
      <c r="F259" s="706" t="s">
        <v>163</v>
      </c>
      <c r="G259" s="707"/>
      <c r="H259" s="55">
        <f>H218+H225+H231+H241+H244+H251+H254+H257</f>
        <v>4</v>
      </c>
      <c r="I259" s="56">
        <f>I218+I225+I231+I241+I244+I251+I254+I257</f>
        <v>0</v>
      </c>
      <c r="J259" s="57">
        <f>J218+J225+J231+J241+J244+J251+J254+J257</f>
        <v>7</v>
      </c>
      <c r="K259" s="58">
        <f>K218+K225+K231+K241+K244+K251+K254+K257</f>
        <v>25</v>
      </c>
    </row>
    <row r="264" spans="1:11" ht="21" customHeight="1">
      <c r="A264" s="655" t="s">
        <v>733</v>
      </c>
      <c r="B264" s="655"/>
      <c r="C264" s="655"/>
      <c r="D264" s="655"/>
      <c r="E264" s="655"/>
      <c r="F264" s="655"/>
      <c r="G264" s="655"/>
      <c r="H264" s="655"/>
      <c r="I264" s="655"/>
      <c r="J264" s="655"/>
      <c r="K264" s="655"/>
    </row>
    <row r="265" spans="1:11" ht="13.5" thickBot="1"/>
    <row r="266" spans="1:11" s="14" customFormat="1" ht="17.100000000000001" customHeight="1">
      <c r="A266" s="661" t="s">
        <v>72</v>
      </c>
      <c r="B266" s="663" t="s">
        <v>73</v>
      </c>
      <c r="C266" s="664"/>
      <c r="D266" s="661" t="s">
        <v>74</v>
      </c>
      <c r="E266" s="661" t="s">
        <v>75</v>
      </c>
      <c r="F266" s="663" t="s">
        <v>76</v>
      </c>
      <c r="G266" s="708"/>
      <c r="H266" s="663" t="s">
        <v>77</v>
      </c>
      <c r="I266" s="665"/>
      <c r="J266" s="665"/>
      <c r="K266" s="664"/>
    </row>
    <row r="267" spans="1:11" s="46" customFormat="1" ht="29.1" customHeight="1" thickBot="1">
      <c r="A267" s="675"/>
      <c r="B267" s="676"/>
      <c r="C267" s="677"/>
      <c r="D267" s="675"/>
      <c r="E267" s="675"/>
      <c r="F267" s="676"/>
      <c r="G267" s="709"/>
      <c r="H267" s="15" t="s">
        <v>78</v>
      </c>
      <c r="I267" s="17" t="s">
        <v>79</v>
      </c>
      <c r="J267" s="17" t="s">
        <v>80</v>
      </c>
      <c r="K267" s="16" t="s">
        <v>43</v>
      </c>
    </row>
    <row r="268" spans="1:11" ht="15" customHeight="1">
      <c r="A268" s="401" t="s">
        <v>81</v>
      </c>
      <c r="B268" s="682" t="s">
        <v>82</v>
      </c>
      <c r="C268" s="683"/>
      <c r="D268" s="402" t="s">
        <v>164</v>
      </c>
      <c r="E268" s="403" t="s">
        <v>165</v>
      </c>
      <c r="F268" s="684" t="s">
        <v>166</v>
      </c>
      <c r="G268" s="685"/>
      <c r="H268" s="404">
        <v>0</v>
      </c>
      <c r="I268" s="405"/>
      <c r="J268" s="406"/>
      <c r="K268" s="407">
        <v>1</v>
      </c>
    </row>
    <row r="269" spans="1:11" ht="15" customHeight="1" thickBot="1">
      <c r="A269" s="47"/>
      <c r="B269" s="737"/>
      <c r="C269" s="738"/>
      <c r="D269" s="48"/>
      <c r="E269" s="49"/>
      <c r="F269" s="739"/>
      <c r="G269" s="740"/>
      <c r="H269" s="54">
        <v>0</v>
      </c>
      <c r="I269" s="51">
        <v>0</v>
      </c>
      <c r="J269" s="54">
        <v>0</v>
      </c>
      <c r="K269" s="53">
        <v>0</v>
      </c>
    </row>
    <row r="270" spans="1:11" ht="17.100000000000001" customHeight="1" thickBot="1">
      <c r="A270" s="703" t="s">
        <v>162</v>
      </c>
      <c r="B270" s="704"/>
      <c r="C270" s="704"/>
      <c r="D270" s="704"/>
      <c r="E270" s="705"/>
      <c r="F270" s="706" t="s">
        <v>167</v>
      </c>
      <c r="G270" s="741"/>
      <c r="H270" s="55">
        <f>H268+H269</f>
        <v>0</v>
      </c>
      <c r="I270" s="55">
        <f>I268+I269</f>
        <v>0</v>
      </c>
      <c r="J270" s="55">
        <f>J268+J269</f>
        <v>0</v>
      </c>
      <c r="K270" s="70">
        <f>K268+K269</f>
        <v>1</v>
      </c>
    </row>
    <row r="289" spans="1:13" ht="19.5" customHeight="1">
      <c r="A289" s="639" t="s">
        <v>702</v>
      </c>
      <c r="B289" s="640"/>
      <c r="C289" s="640"/>
      <c r="D289" s="640"/>
      <c r="E289" s="640"/>
      <c r="F289" s="640"/>
      <c r="G289" s="640"/>
      <c r="H289" s="640"/>
      <c r="I289" s="640"/>
      <c r="J289" s="640"/>
      <c r="K289" s="640"/>
    </row>
    <row r="291" spans="1:13" ht="29.1" customHeight="1">
      <c r="A291" s="642" t="s">
        <v>703</v>
      </c>
      <c r="B291" s="642"/>
      <c r="C291" s="642"/>
      <c r="D291" s="642"/>
      <c r="E291" s="642"/>
      <c r="F291" s="642"/>
      <c r="G291" s="642"/>
      <c r="H291" s="642"/>
      <c r="I291" s="642"/>
      <c r="J291" s="642"/>
      <c r="K291" s="642"/>
    </row>
    <row r="292" spans="1:13" ht="13.5" thickBot="1"/>
    <row r="293" spans="1:13" ht="13.5" customHeight="1">
      <c r="A293" s="699" t="s">
        <v>168</v>
      </c>
      <c r="B293" s="718"/>
      <c r="C293" s="719"/>
      <c r="D293" s="699" t="s">
        <v>169</v>
      </c>
      <c r="E293" s="726"/>
      <c r="F293" s="699" t="s">
        <v>705</v>
      </c>
      <c r="G293" s="727"/>
      <c r="H293" s="727"/>
      <c r="I293" s="700"/>
      <c r="J293" s="699" t="s">
        <v>171</v>
      </c>
      <c r="K293" s="719"/>
    </row>
    <row r="294" spans="1:13" ht="16.5" customHeight="1">
      <c r="A294" s="720"/>
      <c r="B294" s="721"/>
      <c r="C294" s="722"/>
      <c r="D294" s="728" t="s">
        <v>172</v>
      </c>
      <c r="E294" s="729"/>
      <c r="F294" s="730" t="s">
        <v>173</v>
      </c>
      <c r="G294" s="731"/>
      <c r="H294" s="731"/>
      <c r="I294" s="732"/>
      <c r="J294" s="720"/>
      <c r="K294" s="722"/>
    </row>
    <row r="295" spans="1:13" ht="13.5" customHeight="1" thickBot="1">
      <c r="A295" s="723"/>
      <c r="B295" s="724"/>
      <c r="C295" s="725"/>
      <c r="D295" s="733" t="s">
        <v>704</v>
      </c>
      <c r="E295" s="734"/>
      <c r="F295" s="735" t="s">
        <v>174</v>
      </c>
      <c r="G295" s="736"/>
      <c r="H295" s="710" t="s">
        <v>175</v>
      </c>
      <c r="I295" s="711"/>
      <c r="J295" s="723"/>
      <c r="K295" s="725"/>
    </row>
    <row r="296" spans="1:13" ht="15" customHeight="1">
      <c r="A296" s="712" t="s">
        <v>176</v>
      </c>
      <c r="B296" s="713"/>
      <c r="C296" s="714"/>
      <c r="D296" s="715">
        <v>0.01</v>
      </c>
      <c r="E296" s="716"/>
      <c r="F296" s="715">
        <v>0.1</v>
      </c>
      <c r="G296" s="717"/>
      <c r="H296" s="717">
        <v>0.01</v>
      </c>
      <c r="I296" s="716"/>
      <c r="J296" s="715">
        <v>0.01</v>
      </c>
      <c r="K296" s="716"/>
      <c r="L296" s="71"/>
      <c r="M296" s="71"/>
    </row>
    <row r="297" spans="1:13" ht="15" customHeight="1">
      <c r="A297" s="712" t="s">
        <v>177</v>
      </c>
      <c r="B297" s="713"/>
      <c r="C297" s="714"/>
      <c r="D297" s="715">
        <v>0</v>
      </c>
      <c r="E297" s="716"/>
      <c r="F297" s="715">
        <v>1</v>
      </c>
      <c r="G297" s="717"/>
      <c r="H297" s="717">
        <v>0</v>
      </c>
      <c r="I297" s="716"/>
      <c r="J297" s="715">
        <v>0</v>
      </c>
      <c r="K297" s="716"/>
      <c r="L297" s="71"/>
      <c r="M297" s="71"/>
    </row>
    <row r="298" spans="1:13" ht="15" customHeight="1" thickBot="1">
      <c r="A298" s="746"/>
      <c r="B298" s="747"/>
      <c r="C298" s="748"/>
      <c r="D298" s="749"/>
      <c r="E298" s="750"/>
      <c r="F298" s="749"/>
      <c r="G298" s="751"/>
      <c r="H298" s="751"/>
      <c r="I298" s="750"/>
      <c r="J298" s="749"/>
      <c r="K298" s="750"/>
      <c r="L298" s="71"/>
      <c r="M298" s="71"/>
    </row>
    <row r="300" spans="1:13" ht="29.1" customHeight="1">
      <c r="A300" s="642" t="s">
        <v>706</v>
      </c>
      <c r="B300" s="642"/>
      <c r="C300" s="642"/>
      <c r="D300" s="642"/>
      <c r="E300" s="642"/>
      <c r="F300" s="642"/>
      <c r="G300" s="642"/>
      <c r="H300" s="642"/>
      <c r="I300" s="642"/>
      <c r="J300" s="642"/>
      <c r="K300" s="642"/>
    </row>
    <row r="302" spans="1:13">
      <c r="A302" s="742" t="s">
        <v>178</v>
      </c>
      <c r="B302" s="742"/>
      <c r="C302" s="742"/>
      <c r="D302" s="742"/>
      <c r="E302" s="742"/>
      <c r="F302" s="742"/>
      <c r="G302" s="742"/>
      <c r="H302" s="742"/>
      <c r="I302" s="742"/>
      <c r="J302" s="742"/>
      <c r="K302" s="742"/>
    </row>
    <row r="304" spans="1:13">
      <c r="A304" s="744" t="s">
        <v>179</v>
      </c>
      <c r="B304" s="744"/>
      <c r="C304" s="744"/>
      <c r="D304" s="744"/>
      <c r="E304" s="744"/>
      <c r="F304" s="744"/>
      <c r="G304" s="744"/>
      <c r="H304" s="744"/>
      <c r="I304" s="744"/>
      <c r="J304" s="744"/>
      <c r="K304" s="744"/>
    </row>
    <row r="306" spans="1:11">
      <c r="A306" s="742" t="s">
        <v>180</v>
      </c>
      <c r="B306" s="742"/>
      <c r="C306" s="742"/>
      <c r="D306" s="742"/>
      <c r="E306" s="742"/>
      <c r="F306" s="742"/>
      <c r="G306" s="742"/>
      <c r="H306" s="742"/>
      <c r="I306" s="742"/>
      <c r="J306" s="742"/>
      <c r="K306" s="742"/>
    </row>
    <row r="308" spans="1:11" s="2" customFormat="1" ht="49.5" customHeight="1">
      <c r="A308" s="654" t="s">
        <v>181</v>
      </c>
      <c r="B308" s="654"/>
      <c r="C308" s="654"/>
      <c r="D308" s="654"/>
      <c r="E308" s="654"/>
      <c r="F308" s="654"/>
      <c r="G308" s="654"/>
      <c r="H308" s="654"/>
      <c r="I308" s="654"/>
      <c r="J308" s="654"/>
      <c r="K308" s="654"/>
    </row>
    <row r="310" spans="1:11" ht="30.75" customHeight="1">
      <c r="A310" s="745" t="s">
        <v>182</v>
      </c>
      <c r="B310" s="654"/>
      <c r="C310" s="654"/>
      <c r="D310" s="654"/>
      <c r="E310" s="654"/>
      <c r="F310" s="654"/>
      <c r="G310" s="654"/>
      <c r="H310" s="654"/>
      <c r="I310" s="654"/>
      <c r="J310" s="654"/>
      <c r="K310" s="654"/>
    </row>
    <row r="312" spans="1:11">
      <c r="A312" s="742" t="s">
        <v>183</v>
      </c>
      <c r="B312" s="742"/>
      <c r="C312" s="742"/>
      <c r="D312" s="742"/>
      <c r="E312" s="742"/>
      <c r="F312" s="742"/>
      <c r="G312" s="742"/>
      <c r="H312" s="742"/>
      <c r="I312" s="742"/>
      <c r="J312" s="742"/>
      <c r="K312" s="742"/>
    </row>
    <row r="315" spans="1:11">
      <c r="A315" s="742" t="s">
        <v>184</v>
      </c>
      <c r="B315" s="742"/>
      <c r="C315" s="742"/>
      <c r="D315" s="742"/>
      <c r="E315" s="742"/>
      <c r="F315" s="742"/>
      <c r="G315" s="742"/>
      <c r="H315" s="742"/>
      <c r="I315" s="742"/>
      <c r="J315" s="742"/>
      <c r="K315" s="742"/>
    </row>
    <row r="317" spans="1:11">
      <c r="A317" s="1" t="s">
        <v>185</v>
      </c>
    </row>
    <row r="319" spans="1:11">
      <c r="A319" s="1" t="s">
        <v>186</v>
      </c>
    </row>
    <row r="321" spans="1:1">
      <c r="A321" s="1" t="s">
        <v>187</v>
      </c>
    </row>
    <row r="323" spans="1:1">
      <c r="A323" s="1" t="s">
        <v>188</v>
      </c>
    </row>
    <row r="325" spans="1:1">
      <c r="A325" s="1" t="s">
        <v>189</v>
      </c>
    </row>
    <row r="327" spans="1:1">
      <c r="A327" s="1" t="s">
        <v>190</v>
      </c>
    </row>
    <row r="329" spans="1:1">
      <c r="A329" s="1" t="s">
        <v>191</v>
      </c>
    </row>
    <row r="331" spans="1:1">
      <c r="A331" s="1" t="s">
        <v>192</v>
      </c>
    </row>
    <row r="333" spans="1:1">
      <c r="A333" s="1" t="s">
        <v>193</v>
      </c>
    </row>
    <row r="335" spans="1:1">
      <c r="A335" s="1" t="s">
        <v>194</v>
      </c>
    </row>
    <row r="337" spans="1:1">
      <c r="A337" s="1" t="s">
        <v>195</v>
      </c>
    </row>
    <row r="339" spans="1:1">
      <c r="A339" s="1" t="s">
        <v>196</v>
      </c>
    </row>
    <row r="341" spans="1:1">
      <c r="A341" s="1" t="s">
        <v>197</v>
      </c>
    </row>
    <row r="343" spans="1:1">
      <c r="A343" s="1" t="s">
        <v>198</v>
      </c>
    </row>
    <row r="345" spans="1:1">
      <c r="A345" s="1" t="s">
        <v>199</v>
      </c>
    </row>
    <row r="347" spans="1:1">
      <c r="A347" s="1" t="s">
        <v>200</v>
      </c>
    </row>
    <row r="349" spans="1:1">
      <c r="A349" s="1" t="s">
        <v>201</v>
      </c>
    </row>
    <row r="351" spans="1:1">
      <c r="A351" s="1" t="s">
        <v>202</v>
      </c>
    </row>
    <row r="353" spans="1:11">
      <c r="A353" s="1" t="s">
        <v>203</v>
      </c>
    </row>
    <row r="356" spans="1:11">
      <c r="A356" s="1" t="s">
        <v>204</v>
      </c>
    </row>
    <row r="358" spans="1:11">
      <c r="A358" s="1" t="s">
        <v>205</v>
      </c>
    </row>
    <row r="360" spans="1:11">
      <c r="A360" s="742" t="s">
        <v>206</v>
      </c>
      <c r="B360" s="742"/>
      <c r="C360" s="742"/>
      <c r="D360" s="742"/>
      <c r="E360" s="742"/>
      <c r="F360" s="742"/>
      <c r="G360" s="742"/>
      <c r="H360" s="742"/>
      <c r="I360" s="742"/>
      <c r="J360" s="742"/>
      <c r="K360" s="742"/>
    </row>
    <row r="362" spans="1:11" ht="55.5" customHeight="1">
      <c r="A362" s="666" t="s">
        <v>207</v>
      </c>
      <c r="B362" s="666"/>
      <c r="C362" s="666"/>
      <c r="D362" s="666"/>
      <c r="E362" s="666"/>
      <c r="F362" s="666"/>
      <c r="G362" s="666"/>
      <c r="H362" s="666"/>
      <c r="I362" s="666"/>
      <c r="J362" s="666"/>
      <c r="K362" s="666"/>
    </row>
    <row r="363" spans="1:11" ht="12.75" customHeight="1">
      <c r="A363" s="8"/>
      <c r="B363" s="8"/>
      <c r="C363" s="8"/>
      <c r="D363" s="8"/>
      <c r="E363" s="8"/>
      <c r="F363" s="8"/>
      <c r="G363" s="8"/>
      <c r="H363" s="8"/>
      <c r="I363" s="8"/>
      <c r="J363" s="8"/>
      <c r="K363" s="8"/>
    </row>
    <row r="364" spans="1:11" ht="17.100000000000001" customHeight="1">
      <c r="A364" s="639" t="s">
        <v>707</v>
      </c>
      <c r="B364" s="640"/>
      <c r="C364" s="640"/>
      <c r="D364" s="640"/>
      <c r="E364" s="640"/>
      <c r="F364" s="640"/>
      <c r="G364" s="640"/>
      <c r="H364" s="640"/>
      <c r="I364" s="640"/>
      <c r="J364" s="640"/>
      <c r="K364" s="640"/>
    </row>
    <row r="366" spans="1:11" ht="17.100000000000001" customHeight="1">
      <c r="A366" s="743" t="s">
        <v>208</v>
      </c>
      <c r="B366" s="649"/>
      <c r="C366" s="649"/>
      <c r="D366" s="649"/>
      <c r="E366" s="649"/>
      <c r="F366" s="649"/>
      <c r="G366" s="649"/>
      <c r="H366" s="649"/>
      <c r="I366" s="649"/>
      <c r="J366" s="649"/>
      <c r="K366" s="649"/>
    </row>
    <row r="369" spans="1:11" ht="17.100000000000001" customHeight="1">
      <c r="A369" s="768" t="s">
        <v>209</v>
      </c>
      <c r="B369" s="768"/>
      <c r="C369" s="768"/>
      <c r="D369" s="768"/>
      <c r="E369" s="768"/>
      <c r="F369" s="768"/>
      <c r="G369" s="768"/>
      <c r="H369" s="768"/>
      <c r="I369" s="768"/>
      <c r="J369" s="768"/>
      <c r="K369" s="768"/>
    </row>
    <row r="370" spans="1:11" ht="17.100000000000001" customHeight="1">
      <c r="A370" s="768" t="s">
        <v>708</v>
      </c>
      <c r="B370" s="768"/>
      <c r="C370" s="768"/>
      <c r="D370" s="768"/>
      <c r="E370" s="768"/>
      <c r="F370" s="768"/>
      <c r="G370" s="768"/>
      <c r="H370" s="768"/>
      <c r="I370" s="768"/>
      <c r="J370" s="768"/>
      <c r="K370" s="768"/>
    </row>
    <row r="371" spans="1:11" ht="17.100000000000001" customHeight="1">
      <c r="A371" s="768" t="s">
        <v>210</v>
      </c>
      <c r="B371" s="768"/>
      <c r="C371" s="768"/>
      <c r="D371" s="768"/>
      <c r="E371" s="768"/>
      <c r="F371" s="768"/>
      <c r="G371" s="768"/>
      <c r="H371" s="768"/>
      <c r="I371" s="768"/>
      <c r="J371" s="768"/>
      <c r="K371" s="768"/>
    </row>
    <row r="372" spans="1:11" ht="17.100000000000001" customHeight="1">
      <c r="A372" s="72"/>
      <c r="B372" s="72"/>
      <c r="C372" s="72"/>
      <c r="D372" s="72"/>
      <c r="E372" s="72"/>
      <c r="F372" s="72"/>
      <c r="G372" s="72"/>
      <c r="H372" s="72"/>
      <c r="I372" s="72"/>
      <c r="J372" s="72"/>
      <c r="K372" s="72"/>
    </row>
    <row r="373" spans="1:11" ht="15" customHeight="1" thickBot="1">
      <c r="A373" s="73"/>
      <c r="B373" s="73"/>
      <c r="C373" s="74"/>
      <c r="D373" s="74"/>
      <c r="E373" s="75"/>
      <c r="F373" s="74"/>
      <c r="G373" s="75"/>
      <c r="H373" s="75"/>
      <c r="I373" s="75"/>
      <c r="J373" s="76"/>
      <c r="K373" s="76" t="s">
        <v>211</v>
      </c>
    </row>
    <row r="374" spans="1:11" s="78" customFormat="1" ht="40.5" customHeight="1">
      <c r="A374" s="769" t="s">
        <v>212</v>
      </c>
      <c r="B374" s="770"/>
      <c r="C374" s="769" t="s">
        <v>213</v>
      </c>
      <c r="D374" s="726"/>
      <c r="E374" s="77" t="s">
        <v>214</v>
      </c>
      <c r="F374" s="773" t="s">
        <v>215</v>
      </c>
      <c r="G374" s="774"/>
      <c r="H374" s="773" t="s">
        <v>709</v>
      </c>
      <c r="I374" s="775"/>
      <c r="J374" s="773" t="s">
        <v>710</v>
      </c>
      <c r="K374" s="775"/>
    </row>
    <row r="375" spans="1:11" s="78" customFormat="1" ht="18" customHeight="1" thickBot="1">
      <c r="A375" s="771"/>
      <c r="B375" s="772"/>
      <c r="C375" s="776" t="s">
        <v>218</v>
      </c>
      <c r="D375" s="755"/>
      <c r="E375" s="79" t="s">
        <v>70</v>
      </c>
      <c r="F375" s="80" t="s">
        <v>219</v>
      </c>
      <c r="G375" s="79" t="s">
        <v>70</v>
      </c>
      <c r="H375" s="80" t="s">
        <v>219</v>
      </c>
      <c r="I375" s="79" t="s">
        <v>70</v>
      </c>
      <c r="J375" s="80" t="s">
        <v>219</v>
      </c>
      <c r="K375" s="79" t="s">
        <v>70</v>
      </c>
    </row>
    <row r="376" spans="1:11" s="71" customFormat="1" ht="21" customHeight="1">
      <c r="A376" s="763" t="s">
        <v>734</v>
      </c>
      <c r="B376" s="764"/>
      <c r="C376" s="767" t="s">
        <v>41</v>
      </c>
      <c r="D376" s="761"/>
      <c r="E376" s="752">
        <f>+E758</f>
        <v>1</v>
      </c>
      <c r="F376" s="752">
        <f>F664+F758</f>
        <v>0</v>
      </c>
      <c r="G376" s="752">
        <f>G664+G758</f>
        <v>11639</v>
      </c>
      <c r="H376" s="752">
        <f>H664+H758</f>
        <v>0</v>
      </c>
      <c r="I376" s="752">
        <f>I664+I758</f>
        <v>7628</v>
      </c>
      <c r="J376" s="81">
        <f t="shared" ref="J376:K381" si="2">J758</f>
        <v>0</v>
      </c>
      <c r="K376" s="82">
        <f>K664</f>
        <v>3989</v>
      </c>
    </row>
    <row r="377" spans="1:11" s="71" customFormat="1" ht="21" customHeight="1" thickBot="1">
      <c r="A377" s="765"/>
      <c r="B377" s="766"/>
      <c r="C377" s="754" t="s">
        <v>42</v>
      </c>
      <c r="D377" s="755"/>
      <c r="E377" s="753"/>
      <c r="F377" s="753"/>
      <c r="G377" s="753"/>
      <c r="H377" s="753"/>
      <c r="I377" s="753"/>
      <c r="J377" s="83">
        <f t="shared" si="2"/>
        <v>0</v>
      </c>
      <c r="K377" s="84">
        <f t="shared" si="2"/>
        <v>11</v>
      </c>
    </row>
    <row r="378" spans="1:11" s="71" customFormat="1" ht="17.100000000000001" customHeight="1">
      <c r="A378" s="756" t="s">
        <v>220</v>
      </c>
      <c r="B378" s="85" t="s">
        <v>221</v>
      </c>
      <c r="C378" s="760" t="s">
        <v>41</v>
      </c>
      <c r="D378" s="761"/>
      <c r="E378" s="86">
        <f>E760</f>
        <v>0</v>
      </c>
      <c r="F378" s="86">
        <f>F760</f>
        <v>0</v>
      </c>
      <c r="G378" s="86">
        <f>G760</f>
        <v>0</v>
      </c>
      <c r="H378" s="86">
        <f>H760</f>
        <v>0</v>
      </c>
      <c r="I378" s="86">
        <f>I760</f>
        <v>0</v>
      </c>
      <c r="J378" s="87">
        <f t="shared" si="2"/>
        <v>0</v>
      </c>
      <c r="K378" s="88">
        <f t="shared" si="2"/>
        <v>0</v>
      </c>
    </row>
    <row r="379" spans="1:11" s="71" customFormat="1" ht="17.100000000000001" customHeight="1" thickBot="1">
      <c r="A379" s="757"/>
      <c r="B379" s="89" t="s">
        <v>222</v>
      </c>
      <c r="C379" s="762" t="s">
        <v>42</v>
      </c>
      <c r="D379" s="755"/>
      <c r="E379" s="90"/>
      <c r="F379" s="91"/>
      <c r="G379" s="91"/>
      <c r="H379" s="91"/>
      <c r="I379" s="91"/>
      <c r="J379" s="92">
        <f t="shared" si="2"/>
        <v>0</v>
      </c>
      <c r="K379" s="93">
        <f t="shared" si="2"/>
        <v>0</v>
      </c>
    </row>
    <row r="380" spans="1:11" s="71" customFormat="1" ht="17.100000000000001" customHeight="1">
      <c r="A380" s="758"/>
      <c r="B380" s="85" t="s">
        <v>223</v>
      </c>
      <c r="C380" s="760" t="s">
        <v>41</v>
      </c>
      <c r="D380" s="761"/>
      <c r="E380" s="86">
        <f>E762</f>
        <v>0</v>
      </c>
      <c r="F380" s="86">
        <f>F762</f>
        <v>0</v>
      </c>
      <c r="G380" s="86">
        <f>G762</f>
        <v>0</v>
      </c>
      <c r="H380" s="86">
        <f>H762</f>
        <v>0</v>
      </c>
      <c r="I380" s="86">
        <f>I762</f>
        <v>0</v>
      </c>
      <c r="J380" s="94">
        <f t="shared" si="2"/>
        <v>0</v>
      </c>
      <c r="K380" s="95">
        <f t="shared" si="2"/>
        <v>0</v>
      </c>
    </row>
    <row r="381" spans="1:11" s="71" customFormat="1" ht="17.100000000000001" customHeight="1" thickBot="1">
      <c r="A381" s="759"/>
      <c r="B381" s="89" t="s">
        <v>224</v>
      </c>
      <c r="C381" s="762" t="s">
        <v>42</v>
      </c>
      <c r="D381" s="755"/>
      <c r="E381" s="96"/>
      <c r="F381" s="96"/>
      <c r="G381" s="96"/>
      <c r="H381" s="96"/>
      <c r="I381" s="96"/>
      <c r="J381" s="92">
        <f t="shared" si="2"/>
        <v>0</v>
      </c>
      <c r="K381" s="93">
        <f t="shared" si="2"/>
        <v>0</v>
      </c>
    </row>
    <row r="382" spans="1:11" s="71" customFormat="1" ht="21" customHeight="1">
      <c r="A382" s="791" t="s">
        <v>735</v>
      </c>
      <c r="B382" s="792"/>
      <c r="C382" s="795" t="s">
        <v>41</v>
      </c>
      <c r="D382" s="761"/>
      <c r="E382" s="781">
        <f t="shared" ref="E382:K382" si="3">(E376+E378)-E380</f>
        <v>1</v>
      </c>
      <c r="F382" s="796">
        <f t="shared" si="3"/>
        <v>0</v>
      </c>
      <c r="G382" s="781">
        <f t="shared" si="3"/>
        <v>11639</v>
      </c>
      <c r="H382" s="796">
        <f t="shared" si="3"/>
        <v>0</v>
      </c>
      <c r="I382" s="781">
        <f t="shared" si="3"/>
        <v>7628</v>
      </c>
      <c r="J382" s="97">
        <f t="shared" si="3"/>
        <v>0</v>
      </c>
      <c r="K382" s="98">
        <f t="shared" si="3"/>
        <v>3989</v>
      </c>
    </row>
    <row r="383" spans="1:11" s="71" customFormat="1" ht="21" customHeight="1" thickBot="1">
      <c r="A383" s="793"/>
      <c r="B383" s="794"/>
      <c r="C383" s="783" t="s">
        <v>42</v>
      </c>
      <c r="D383" s="755"/>
      <c r="E383" s="782"/>
      <c r="F383" s="797"/>
      <c r="G383" s="782"/>
      <c r="H383" s="797"/>
      <c r="I383" s="782"/>
      <c r="J383" s="99">
        <f>(J377+J379)-J381</f>
        <v>0</v>
      </c>
      <c r="K383" s="100">
        <f>(K377+K379)-K381</f>
        <v>11</v>
      </c>
    </row>
    <row r="384" spans="1:11" s="71" customFormat="1" ht="21" customHeight="1">
      <c r="A384" s="784" t="s">
        <v>225</v>
      </c>
      <c r="B384" s="786" t="s">
        <v>226</v>
      </c>
      <c r="C384" s="787"/>
      <c r="D384" s="787"/>
      <c r="E384" s="787"/>
      <c r="F384" s="787"/>
      <c r="G384" s="788"/>
      <c r="H384" s="760" t="s">
        <v>41</v>
      </c>
      <c r="I384" s="774"/>
      <c r="J384" s="94">
        <f>J766</f>
        <v>0</v>
      </c>
      <c r="K384" s="95">
        <f>K766</f>
        <v>0</v>
      </c>
    </row>
    <row r="385" spans="1:11" s="71" customFormat="1" ht="21" customHeight="1" thickBot="1">
      <c r="A385" s="785"/>
      <c r="B385" s="789"/>
      <c r="C385" s="789"/>
      <c r="D385" s="789"/>
      <c r="E385" s="789"/>
      <c r="F385" s="789"/>
      <c r="G385" s="790"/>
      <c r="H385" s="762" t="s">
        <v>42</v>
      </c>
      <c r="I385" s="780"/>
      <c r="J385" s="92">
        <f>J767</f>
        <v>0</v>
      </c>
      <c r="K385" s="93">
        <f>K767</f>
        <v>11</v>
      </c>
    </row>
    <row r="386" spans="1:11" s="101" customFormat="1" ht="17.100000000000001" customHeight="1">
      <c r="A386" s="777" t="s">
        <v>227</v>
      </c>
      <c r="B386" s="770"/>
      <c r="C386" s="770"/>
      <c r="D386" s="770"/>
      <c r="E386" s="770"/>
      <c r="F386" s="770"/>
      <c r="G386" s="778"/>
      <c r="H386" s="760" t="s">
        <v>41</v>
      </c>
      <c r="I386" s="774"/>
      <c r="J386" s="94">
        <f>J382-J384</f>
        <v>0</v>
      </c>
      <c r="K386" s="95">
        <f>K382-K384</f>
        <v>3989</v>
      </c>
    </row>
    <row r="387" spans="1:11" s="101" customFormat="1" ht="17.100000000000001" customHeight="1" thickBot="1">
      <c r="A387" s="771"/>
      <c r="B387" s="772"/>
      <c r="C387" s="772"/>
      <c r="D387" s="772"/>
      <c r="E387" s="772"/>
      <c r="F387" s="772"/>
      <c r="G387" s="779"/>
      <c r="H387" s="762" t="s">
        <v>42</v>
      </c>
      <c r="I387" s="780"/>
      <c r="J387" s="92">
        <f>J383-J385</f>
        <v>0</v>
      </c>
      <c r="K387" s="93">
        <f>K383-K385</f>
        <v>0</v>
      </c>
    </row>
    <row r="388" spans="1:11" s="101" customFormat="1" ht="17.100000000000001" customHeight="1">
      <c r="A388" s="777" t="s">
        <v>711</v>
      </c>
      <c r="B388" s="770"/>
      <c r="C388" s="770"/>
      <c r="D388" s="770"/>
      <c r="E388" s="770"/>
      <c r="F388" s="770"/>
      <c r="G388" s="778"/>
      <c r="H388" s="760" t="s">
        <v>41</v>
      </c>
      <c r="I388" s="774"/>
      <c r="J388" s="94">
        <f>J770</f>
        <v>0</v>
      </c>
      <c r="K388" s="95">
        <f>K680</f>
        <v>645</v>
      </c>
    </row>
    <row r="389" spans="1:11" s="101" customFormat="1" ht="17.100000000000001" customHeight="1" thickBot="1">
      <c r="A389" s="771"/>
      <c r="B389" s="772"/>
      <c r="C389" s="772"/>
      <c r="D389" s="772"/>
      <c r="E389" s="772"/>
      <c r="F389" s="772"/>
      <c r="G389" s="779"/>
      <c r="H389" s="762" t="s">
        <v>42</v>
      </c>
      <c r="I389" s="780"/>
      <c r="J389" s="92">
        <f>J771</f>
        <v>0</v>
      </c>
      <c r="K389" s="93">
        <f>K771</f>
        <v>0</v>
      </c>
    </row>
    <row r="390" spans="1:11" s="101" customFormat="1" ht="17.100000000000001" customHeight="1">
      <c r="A390" s="777" t="s">
        <v>228</v>
      </c>
      <c r="B390" s="770"/>
      <c r="C390" s="770"/>
      <c r="D390" s="770"/>
      <c r="E390" s="770"/>
      <c r="F390" s="770"/>
      <c r="G390" s="778"/>
      <c r="H390" s="760" t="s">
        <v>41</v>
      </c>
      <c r="I390" s="774"/>
      <c r="J390" s="94">
        <f>J386-J388</f>
        <v>0</v>
      </c>
      <c r="K390" s="95">
        <f>K386-K388</f>
        <v>3344</v>
      </c>
    </row>
    <row r="391" spans="1:11" s="101" customFormat="1" ht="17.100000000000001" customHeight="1" thickBot="1">
      <c r="A391" s="771"/>
      <c r="B391" s="772"/>
      <c r="C391" s="772"/>
      <c r="D391" s="772"/>
      <c r="E391" s="772"/>
      <c r="F391" s="772"/>
      <c r="G391" s="779"/>
      <c r="H391" s="762" t="s">
        <v>42</v>
      </c>
      <c r="I391" s="780"/>
      <c r="J391" s="92">
        <f>J387-J389</f>
        <v>0</v>
      </c>
      <c r="K391" s="93">
        <f>K387-K389</f>
        <v>0</v>
      </c>
    </row>
    <row r="392" spans="1:11" s="101" customFormat="1" ht="17.100000000000001" customHeight="1">
      <c r="A392" s="801" t="s">
        <v>712</v>
      </c>
      <c r="B392" s="770"/>
      <c r="C392" s="770"/>
      <c r="D392" s="802"/>
      <c r="E392" s="807" t="s">
        <v>229</v>
      </c>
      <c r="F392" s="808"/>
      <c r="G392" s="808"/>
      <c r="H392" s="808"/>
      <c r="I392" s="809"/>
      <c r="J392" s="102">
        <v>0</v>
      </c>
      <c r="K392" s="103">
        <f>(K388+K389)/(K376+K377)*100</f>
        <v>16.125</v>
      </c>
    </row>
    <row r="393" spans="1:11" s="101" customFormat="1" ht="17.100000000000001" customHeight="1">
      <c r="A393" s="803"/>
      <c r="B393" s="804"/>
      <c r="C393" s="804"/>
      <c r="D393" s="805"/>
      <c r="E393" s="810" t="s">
        <v>230</v>
      </c>
      <c r="F393" s="811"/>
      <c r="G393" s="811"/>
      <c r="H393" s="811"/>
      <c r="I393" s="812"/>
      <c r="J393" s="104">
        <v>0</v>
      </c>
      <c r="K393" s="105">
        <f>(K388+K389)/(K382+K383)*100</f>
        <v>16.125</v>
      </c>
    </row>
    <row r="394" spans="1:11" s="101" customFormat="1" ht="17.100000000000001" customHeight="1" thickBot="1">
      <c r="A394" s="771"/>
      <c r="B394" s="772"/>
      <c r="C394" s="772"/>
      <c r="D394" s="806"/>
      <c r="E394" s="813" t="s">
        <v>231</v>
      </c>
      <c r="F394" s="814"/>
      <c r="G394" s="814"/>
      <c r="H394" s="814"/>
      <c r="I394" s="815"/>
      <c r="J394" s="106">
        <v>0</v>
      </c>
      <c r="K394" s="107">
        <f>(K388+K389)/(K386+K387)*100</f>
        <v>16.169466031586861</v>
      </c>
    </row>
    <row r="395" spans="1:11" s="101" customFormat="1" ht="33.75" customHeight="1" thickBot="1">
      <c r="A395" s="798" t="s">
        <v>232</v>
      </c>
      <c r="B395" s="799"/>
      <c r="C395" s="799"/>
      <c r="D395" s="799"/>
      <c r="E395" s="799"/>
      <c r="F395" s="799"/>
      <c r="G395" s="799"/>
      <c r="H395" s="799"/>
      <c r="I395" s="799"/>
      <c r="J395" s="799"/>
      <c r="K395" s="800"/>
    </row>
    <row r="414" spans="1:11" ht="17.100000000000001" customHeight="1">
      <c r="A414" s="768" t="s">
        <v>209</v>
      </c>
      <c r="B414" s="768"/>
      <c r="C414" s="768"/>
      <c r="D414" s="768"/>
      <c r="E414" s="768"/>
      <c r="F414" s="768"/>
      <c r="G414" s="768"/>
      <c r="H414" s="768"/>
      <c r="I414" s="768"/>
      <c r="J414" s="768"/>
      <c r="K414" s="768"/>
    </row>
    <row r="415" spans="1:11" ht="17.100000000000001" customHeight="1">
      <c r="A415" s="768" t="s">
        <v>708</v>
      </c>
      <c r="B415" s="768"/>
      <c r="C415" s="768"/>
      <c r="D415" s="768"/>
      <c r="E415" s="768"/>
      <c r="F415" s="768"/>
      <c r="G415" s="768"/>
      <c r="H415" s="768"/>
      <c r="I415" s="768"/>
      <c r="J415" s="768"/>
      <c r="K415" s="768"/>
    </row>
    <row r="416" spans="1:11" ht="17.100000000000001" customHeight="1">
      <c r="A416" s="768" t="s">
        <v>233</v>
      </c>
      <c r="B416" s="768"/>
      <c r="C416" s="768"/>
      <c r="D416" s="768"/>
      <c r="E416" s="768"/>
      <c r="F416" s="768"/>
      <c r="G416" s="768"/>
      <c r="H416" s="768"/>
      <c r="I416" s="768"/>
      <c r="J416" s="768"/>
      <c r="K416" s="768"/>
    </row>
    <row r="417" spans="1:11" ht="15" customHeight="1" thickBot="1">
      <c r="A417" s="73"/>
      <c r="B417" s="73"/>
      <c r="C417" s="74"/>
      <c r="D417" s="74"/>
      <c r="E417" s="75"/>
      <c r="F417" s="74"/>
      <c r="G417" s="75"/>
      <c r="H417" s="75"/>
      <c r="I417" s="75"/>
      <c r="J417" s="76"/>
      <c r="K417" s="76" t="s">
        <v>211</v>
      </c>
    </row>
    <row r="418" spans="1:11" s="78" customFormat="1" ht="40.5" customHeight="1">
      <c r="A418" s="769" t="s">
        <v>212</v>
      </c>
      <c r="B418" s="770"/>
      <c r="C418" s="769" t="s">
        <v>213</v>
      </c>
      <c r="D418" s="726"/>
      <c r="E418" s="77" t="s">
        <v>214</v>
      </c>
      <c r="F418" s="773" t="s">
        <v>215</v>
      </c>
      <c r="G418" s="774"/>
      <c r="H418" s="773" t="s">
        <v>709</v>
      </c>
      <c r="I418" s="775"/>
      <c r="J418" s="773" t="s">
        <v>710</v>
      </c>
      <c r="K418" s="775"/>
    </row>
    <row r="419" spans="1:11" s="78" customFormat="1" ht="18" customHeight="1" thickBot="1">
      <c r="A419" s="771"/>
      <c r="B419" s="772"/>
      <c r="C419" s="776" t="s">
        <v>218</v>
      </c>
      <c r="D419" s="755"/>
      <c r="E419" s="79" t="s">
        <v>70</v>
      </c>
      <c r="F419" s="80" t="s">
        <v>219</v>
      </c>
      <c r="G419" s="79" t="s">
        <v>70</v>
      </c>
      <c r="H419" s="80" t="s">
        <v>219</v>
      </c>
      <c r="I419" s="79" t="s">
        <v>70</v>
      </c>
      <c r="J419" s="80" t="s">
        <v>219</v>
      </c>
      <c r="K419" s="79" t="s">
        <v>70</v>
      </c>
    </row>
    <row r="420" spans="1:11" s="71" customFormat="1" ht="21" customHeight="1" thickBot="1">
      <c r="A420" s="763" t="s">
        <v>736</v>
      </c>
      <c r="B420" s="764"/>
      <c r="C420" s="767" t="s">
        <v>41</v>
      </c>
      <c r="D420" s="761"/>
      <c r="E420" s="752">
        <f t="shared" ref="E420:K420" si="4">E822+E886+E949+E1006+E1075</f>
        <v>5</v>
      </c>
      <c r="F420" s="752">
        <f t="shared" si="4"/>
        <v>0</v>
      </c>
      <c r="G420" s="752">
        <f t="shared" si="4"/>
        <v>234950</v>
      </c>
      <c r="H420" s="752">
        <f t="shared" si="4"/>
        <v>0</v>
      </c>
      <c r="I420" s="752">
        <f t="shared" si="4"/>
        <v>185117</v>
      </c>
      <c r="J420" s="81">
        <f t="shared" si="4"/>
        <v>0</v>
      </c>
      <c r="K420" s="108">
        <f t="shared" si="4"/>
        <v>14850</v>
      </c>
    </row>
    <row r="421" spans="1:11" s="71" customFormat="1" ht="21" customHeight="1">
      <c r="A421" s="829"/>
      <c r="B421" s="830"/>
      <c r="C421" s="825" t="s">
        <v>42</v>
      </c>
      <c r="D421" s="826"/>
      <c r="E421" s="824"/>
      <c r="F421" s="824"/>
      <c r="G421" s="824"/>
      <c r="H421" s="824"/>
      <c r="I421" s="824"/>
      <c r="J421" s="81">
        <f>J823+J887+J950+J1007+J1076</f>
        <v>0</v>
      </c>
      <c r="K421" s="108">
        <f>K823+K887+K950+K1007+K1076</f>
        <v>3250</v>
      </c>
    </row>
    <row r="422" spans="1:11" s="111" customFormat="1" ht="21" customHeight="1" thickBot="1">
      <c r="A422" s="765"/>
      <c r="B422" s="766"/>
      <c r="C422" s="827" t="s">
        <v>43</v>
      </c>
      <c r="D422" s="819"/>
      <c r="E422" s="753"/>
      <c r="F422" s="753"/>
      <c r="G422" s="753"/>
      <c r="H422" s="753"/>
      <c r="I422" s="753"/>
      <c r="J422" s="109" t="str">
        <f>J1077</f>
        <v>(0)</v>
      </c>
      <c r="K422" s="110" t="str">
        <f>K1077</f>
        <v>(167)</v>
      </c>
    </row>
    <row r="423" spans="1:11" s="71" customFormat="1" ht="17.100000000000001" customHeight="1" thickBot="1">
      <c r="A423" s="756" t="s">
        <v>220</v>
      </c>
      <c r="B423" s="85" t="s">
        <v>221</v>
      </c>
      <c r="C423" s="820" t="s">
        <v>41</v>
      </c>
      <c r="D423" s="761"/>
      <c r="E423" s="821">
        <f t="shared" ref="E423:K423" si="5">E824+E888+E951+E1008+E1078</f>
        <v>0</v>
      </c>
      <c r="F423" s="821">
        <f t="shared" si="5"/>
        <v>0</v>
      </c>
      <c r="G423" s="821">
        <f t="shared" si="5"/>
        <v>803</v>
      </c>
      <c r="H423" s="821">
        <f t="shared" si="5"/>
        <v>0</v>
      </c>
      <c r="I423" s="821">
        <f t="shared" si="5"/>
        <v>6700</v>
      </c>
      <c r="J423" s="94">
        <f t="shared" si="5"/>
        <v>0</v>
      </c>
      <c r="K423" s="112">
        <f t="shared" si="5"/>
        <v>7503</v>
      </c>
    </row>
    <row r="424" spans="1:11" s="71" customFormat="1" ht="17.100000000000001" customHeight="1">
      <c r="A424" s="828"/>
      <c r="B424" s="113" t="s">
        <v>222</v>
      </c>
      <c r="C424" s="816" t="s">
        <v>42</v>
      </c>
      <c r="D424" s="817"/>
      <c r="E424" s="822"/>
      <c r="F424" s="822"/>
      <c r="G424" s="822"/>
      <c r="H424" s="822"/>
      <c r="I424" s="822"/>
      <c r="J424" s="94">
        <f>J825+J889+J952+J1009+J1079</f>
        <v>0</v>
      </c>
      <c r="K424" s="112">
        <f>K825+K889+K952+K1009+K1079</f>
        <v>0</v>
      </c>
    </row>
    <row r="425" spans="1:11" s="111" customFormat="1" ht="17.100000000000001" customHeight="1" thickBot="1">
      <c r="A425" s="757"/>
      <c r="B425" s="114"/>
      <c r="C425" s="818" t="s">
        <v>43</v>
      </c>
      <c r="D425" s="819"/>
      <c r="E425" s="823"/>
      <c r="F425" s="823"/>
      <c r="G425" s="823"/>
      <c r="H425" s="823"/>
      <c r="I425" s="823"/>
      <c r="J425" s="115" t="str">
        <f>J1080</f>
        <v>(0)</v>
      </c>
      <c r="K425" s="116" t="str">
        <f>K1080</f>
        <v>(0)</v>
      </c>
    </row>
    <row r="426" spans="1:11" s="71" customFormat="1" ht="17.100000000000001" customHeight="1" thickBot="1">
      <c r="A426" s="758"/>
      <c r="B426" s="85" t="s">
        <v>223</v>
      </c>
      <c r="C426" s="820" t="s">
        <v>41</v>
      </c>
      <c r="D426" s="761"/>
      <c r="E426" s="821">
        <f>E827+E891+E954+E1011+E1081</f>
        <v>0</v>
      </c>
      <c r="F426" s="821">
        <f>F827+F891+F954+F1011+F1081</f>
        <v>0</v>
      </c>
      <c r="G426" s="821">
        <f>G827+G891+G954+G1011+G1081</f>
        <v>0</v>
      </c>
      <c r="H426" s="821">
        <f>H827+H891+H954+H1011+H1081</f>
        <v>0</v>
      </c>
      <c r="I426" s="821">
        <f>I827+I891+I954+I1011+I1081</f>
        <v>0</v>
      </c>
      <c r="J426" s="94">
        <f>J826+J890+J953+J1010+J1081</f>
        <v>0</v>
      </c>
      <c r="K426" s="112">
        <f>K826+K890+K953+K1010+K1081</f>
        <v>100</v>
      </c>
    </row>
    <row r="427" spans="1:11" s="71" customFormat="1" ht="17.100000000000001" customHeight="1">
      <c r="A427" s="758"/>
      <c r="B427" s="113" t="s">
        <v>224</v>
      </c>
      <c r="C427" s="834" t="s">
        <v>42</v>
      </c>
      <c r="D427" s="826"/>
      <c r="E427" s="822"/>
      <c r="F427" s="822"/>
      <c r="G427" s="822"/>
      <c r="H427" s="822"/>
      <c r="I427" s="822"/>
      <c r="J427" s="94">
        <f>J827+J891+J954+J1011+J1082</f>
        <v>0</v>
      </c>
      <c r="K427" s="112">
        <f>K827+K891+K954+K1011+K1082</f>
        <v>0</v>
      </c>
    </row>
    <row r="428" spans="1:11" s="111" customFormat="1" ht="17.100000000000001" customHeight="1" thickBot="1">
      <c r="A428" s="759"/>
      <c r="B428" s="117"/>
      <c r="C428" s="818" t="s">
        <v>43</v>
      </c>
      <c r="D428" s="819"/>
      <c r="E428" s="823"/>
      <c r="F428" s="823"/>
      <c r="G428" s="823"/>
      <c r="H428" s="823"/>
      <c r="I428" s="823"/>
      <c r="J428" s="115" t="str">
        <f>J1083</f>
        <v>(0)</v>
      </c>
      <c r="K428" s="116" t="str">
        <f>K1083</f>
        <v>(0)</v>
      </c>
    </row>
    <row r="429" spans="1:11" s="71" customFormat="1" ht="21" customHeight="1">
      <c r="A429" s="791" t="s">
        <v>737</v>
      </c>
      <c r="B429" s="835"/>
      <c r="C429" s="795" t="s">
        <v>41</v>
      </c>
      <c r="D429" s="761"/>
      <c r="E429" s="781">
        <f t="shared" ref="E429:K429" si="6">(E420+E423)-E426</f>
        <v>5</v>
      </c>
      <c r="F429" s="796">
        <f t="shared" si="6"/>
        <v>0</v>
      </c>
      <c r="G429" s="781">
        <f t="shared" si="6"/>
        <v>235753</v>
      </c>
      <c r="H429" s="796">
        <f>(H420+H423)-H426</f>
        <v>0</v>
      </c>
      <c r="I429" s="796">
        <f>(I420+I423)-I426</f>
        <v>191817</v>
      </c>
      <c r="J429" s="97">
        <f t="shared" si="6"/>
        <v>0</v>
      </c>
      <c r="K429" s="98">
        <f t="shared" si="6"/>
        <v>22253</v>
      </c>
    </row>
    <row r="430" spans="1:11" s="71" customFormat="1" ht="21" customHeight="1">
      <c r="A430" s="836"/>
      <c r="B430" s="835"/>
      <c r="C430" s="832" t="s">
        <v>42</v>
      </c>
      <c r="D430" s="826"/>
      <c r="E430" s="837"/>
      <c r="F430" s="831"/>
      <c r="G430" s="837"/>
      <c r="H430" s="831"/>
      <c r="I430" s="831"/>
      <c r="J430" s="118">
        <f>(J421+J424)-J427</f>
        <v>0</v>
      </c>
      <c r="K430" s="119">
        <f>(K421+K424)-K427</f>
        <v>3250</v>
      </c>
    </row>
    <row r="431" spans="1:11" s="111" customFormat="1" ht="21" customHeight="1" thickBot="1">
      <c r="A431" s="793"/>
      <c r="B431" s="794"/>
      <c r="C431" s="833" t="s">
        <v>43</v>
      </c>
      <c r="D431" s="819"/>
      <c r="E431" s="782"/>
      <c r="F431" s="797"/>
      <c r="G431" s="782"/>
      <c r="H431" s="797"/>
      <c r="I431" s="797"/>
      <c r="J431" s="120" t="s">
        <v>234</v>
      </c>
      <c r="K431" s="121" t="s">
        <v>235</v>
      </c>
    </row>
    <row r="432" spans="1:11" s="71" customFormat="1" ht="21" customHeight="1" thickBot="1">
      <c r="A432" s="784" t="s">
        <v>225</v>
      </c>
      <c r="B432" s="786"/>
      <c r="C432" s="787"/>
      <c r="D432" s="787"/>
      <c r="E432" s="787"/>
      <c r="F432" s="787"/>
      <c r="G432" s="788"/>
      <c r="H432" s="760" t="s">
        <v>41</v>
      </c>
      <c r="I432" s="774"/>
      <c r="J432" s="94">
        <f>J830+J894+J957+J1014+J1087</f>
        <v>0</v>
      </c>
      <c r="K432" s="112">
        <f>K830+K894+K957+K1014+K1087</f>
        <v>0</v>
      </c>
    </row>
    <row r="433" spans="1:15" s="71" customFormat="1" ht="27" customHeight="1" thickBot="1">
      <c r="A433" s="785"/>
      <c r="B433" s="789"/>
      <c r="C433" s="789"/>
      <c r="D433" s="789"/>
      <c r="E433" s="789"/>
      <c r="F433" s="789"/>
      <c r="G433" s="790"/>
      <c r="H433" s="762" t="s">
        <v>42</v>
      </c>
      <c r="I433" s="780"/>
      <c r="J433" s="94">
        <f>J831+J895+J958+J1015+J1088</f>
        <v>0</v>
      </c>
      <c r="K433" s="112">
        <f>K831+K895+K958+K1015+K1088</f>
        <v>0</v>
      </c>
      <c r="O433" s="122"/>
    </row>
    <row r="434" spans="1:15" s="101" customFormat="1" ht="17.100000000000001" customHeight="1">
      <c r="A434" s="777" t="s">
        <v>227</v>
      </c>
      <c r="B434" s="770"/>
      <c r="C434" s="770"/>
      <c r="D434" s="770"/>
      <c r="E434" s="770"/>
      <c r="F434" s="770"/>
      <c r="G434" s="778"/>
      <c r="H434" s="760" t="s">
        <v>41</v>
      </c>
      <c r="I434" s="774"/>
      <c r="J434" s="94">
        <f>J429-J432</f>
        <v>0</v>
      </c>
      <c r="K434" s="95">
        <f>K429-K432</f>
        <v>22253</v>
      </c>
      <c r="O434" s="123"/>
    </row>
    <row r="435" spans="1:15" s="101" customFormat="1" ht="17.100000000000001" customHeight="1" thickBot="1">
      <c r="A435" s="771"/>
      <c r="B435" s="772"/>
      <c r="C435" s="772"/>
      <c r="D435" s="772"/>
      <c r="E435" s="772"/>
      <c r="F435" s="772"/>
      <c r="G435" s="779"/>
      <c r="H435" s="762" t="s">
        <v>42</v>
      </c>
      <c r="I435" s="780"/>
      <c r="J435" s="92">
        <f>J430-J433</f>
        <v>0</v>
      </c>
      <c r="K435" s="93">
        <f>K430-K433</f>
        <v>3250</v>
      </c>
    </row>
    <row r="436" spans="1:15" s="101" customFormat="1" ht="17.100000000000001" customHeight="1" thickBot="1">
      <c r="A436" s="777" t="s">
        <v>711</v>
      </c>
      <c r="B436" s="770"/>
      <c r="C436" s="770"/>
      <c r="D436" s="770"/>
      <c r="E436" s="770"/>
      <c r="F436" s="770"/>
      <c r="G436" s="778"/>
      <c r="H436" s="760" t="s">
        <v>41</v>
      </c>
      <c r="I436" s="774"/>
      <c r="J436" s="94">
        <f>J834+J898+J961+J1018+J1091</f>
        <v>0</v>
      </c>
      <c r="K436" s="112">
        <f>K834+K898+K961+K1018+K1091</f>
        <v>22101</v>
      </c>
      <c r="O436" s="123"/>
    </row>
    <row r="437" spans="1:15" s="101" customFormat="1" ht="17.100000000000001" customHeight="1" thickBot="1">
      <c r="A437" s="771"/>
      <c r="B437" s="772"/>
      <c r="C437" s="772"/>
      <c r="D437" s="772"/>
      <c r="E437" s="772"/>
      <c r="F437" s="772"/>
      <c r="G437" s="779"/>
      <c r="H437" s="762" t="s">
        <v>42</v>
      </c>
      <c r="I437" s="780"/>
      <c r="J437" s="94">
        <f>J835+J899+J962+J1019+J1092</f>
        <v>0</v>
      </c>
      <c r="K437" s="112">
        <f>K835+K899+K962+K1019+K1092</f>
        <v>1149</v>
      </c>
    </row>
    <row r="438" spans="1:15" s="101" customFormat="1" ht="17.100000000000001" customHeight="1">
      <c r="A438" s="777" t="s">
        <v>228</v>
      </c>
      <c r="B438" s="770"/>
      <c r="C438" s="770"/>
      <c r="D438" s="770"/>
      <c r="E438" s="770"/>
      <c r="F438" s="770"/>
      <c r="G438" s="778"/>
      <c r="H438" s="760" t="s">
        <v>41</v>
      </c>
      <c r="I438" s="774"/>
      <c r="J438" s="94">
        <f>J434-J436</f>
        <v>0</v>
      </c>
      <c r="K438" s="95">
        <f>K434-K436</f>
        <v>152</v>
      </c>
    </row>
    <row r="439" spans="1:15" s="101" customFormat="1" ht="17.100000000000001" customHeight="1" thickBot="1">
      <c r="A439" s="771"/>
      <c r="B439" s="772"/>
      <c r="C439" s="772"/>
      <c r="D439" s="772"/>
      <c r="E439" s="772"/>
      <c r="F439" s="772"/>
      <c r="G439" s="779"/>
      <c r="H439" s="762" t="s">
        <v>42</v>
      </c>
      <c r="I439" s="780"/>
      <c r="J439" s="92">
        <f>J435-J437</f>
        <v>0</v>
      </c>
      <c r="K439" s="93">
        <f>K435-K437</f>
        <v>2101</v>
      </c>
    </row>
    <row r="440" spans="1:15" s="101" customFormat="1" ht="17.100000000000001" customHeight="1">
      <c r="A440" s="801" t="s">
        <v>712</v>
      </c>
      <c r="B440" s="770"/>
      <c r="C440" s="770"/>
      <c r="D440" s="802"/>
      <c r="E440" s="807" t="s">
        <v>229</v>
      </c>
      <c r="F440" s="808"/>
      <c r="G440" s="808"/>
      <c r="H440" s="808"/>
      <c r="I440" s="809"/>
      <c r="J440" s="102">
        <v>0</v>
      </c>
      <c r="K440" s="103">
        <f>(K436+K437)/(K420+K421)*100</f>
        <v>128.45303867403314</v>
      </c>
    </row>
    <row r="441" spans="1:15" s="101" customFormat="1" ht="17.100000000000001" customHeight="1">
      <c r="A441" s="803"/>
      <c r="B441" s="804"/>
      <c r="C441" s="804"/>
      <c r="D441" s="805"/>
      <c r="E441" s="810" t="s">
        <v>230</v>
      </c>
      <c r="F441" s="811"/>
      <c r="G441" s="811"/>
      <c r="H441" s="811"/>
      <c r="I441" s="812"/>
      <c r="J441" s="104">
        <v>0</v>
      </c>
      <c r="K441" s="105">
        <f>(K436+K437)/(K429+K430)*100</f>
        <v>91.165745206446303</v>
      </c>
    </row>
    <row r="442" spans="1:15" s="101" customFormat="1" ht="17.100000000000001" customHeight="1" thickBot="1">
      <c r="A442" s="771"/>
      <c r="B442" s="772"/>
      <c r="C442" s="772"/>
      <c r="D442" s="806"/>
      <c r="E442" s="813" t="s">
        <v>231</v>
      </c>
      <c r="F442" s="814"/>
      <c r="G442" s="814"/>
      <c r="H442" s="814"/>
      <c r="I442" s="815"/>
      <c r="J442" s="106">
        <v>0</v>
      </c>
      <c r="K442" s="107">
        <f>(K436+K437)/(K434+K435)*100</f>
        <v>91.165745206446303</v>
      </c>
    </row>
    <row r="443" spans="1:15" s="101" customFormat="1" ht="33.950000000000003" customHeight="1" thickBot="1">
      <c r="A443" s="839" t="s">
        <v>713</v>
      </c>
      <c r="B443" s="840"/>
      <c r="C443" s="840"/>
      <c r="D443" s="840"/>
      <c r="E443" s="840"/>
      <c r="F443" s="840"/>
      <c r="G443" s="841"/>
      <c r="H443" s="842" t="s">
        <v>43</v>
      </c>
      <c r="I443" s="843"/>
      <c r="J443" s="124" t="str">
        <f>J1098</f>
        <v>(0)</v>
      </c>
      <c r="K443" s="125" t="str">
        <f>K1098</f>
        <v>(71)</v>
      </c>
    </row>
    <row r="444" spans="1:15" s="101" customFormat="1" ht="17.100000000000001" customHeight="1">
      <c r="A444" s="801" t="s">
        <v>714</v>
      </c>
      <c r="B444" s="770"/>
      <c r="C444" s="770"/>
      <c r="D444" s="802"/>
      <c r="E444" s="846" t="s">
        <v>236</v>
      </c>
      <c r="F444" s="847"/>
      <c r="G444" s="847"/>
      <c r="H444" s="847"/>
      <c r="I444" s="848"/>
      <c r="J444" s="126" t="str">
        <f>J443</f>
        <v>(0)</v>
      </c>
      <c r="K444" s="127" t="str">
        <f>K443</f>
        <v>(71)</v>
      </c>
    </row>
    <row r="445" spans="1:15" s="101" customFormat="1" ht="17.100000000000001" customHeight="1" thickBot="1">
      <c r="A445" s="844"/>
      <c r="B445" s="845"/>
      <c r="C445" s="845"/>
      <c r="D445" s="806"/>
      <c r="E445" s="849" t="s">
        <v>237</v>
      </c>
      <c r="F445" s="850"/>
      <c r="G445" s="850"/>
      <c r="H445" s="850"/>
      <c r="I445" s="851"/>
      <c r="J445" s="128" t="str">
        <f>J443</f>
        <v>(0)</v>
      </c>
      <c r="K445" s="129" t="str">
        <f>K444</f>
        <v>(71)</v>
      </c>
    </row>
    <row r="446" spans="1:15" s="101" customFormat="1" ht="25.5" customHeight="1">
      <c r="A446" s="852" t="s">
        <v>238</v>
      </c>
      <c r="B446" s="853"/>
      <c r="C446" s="853"/>
      <c r="D446" s="853"/>
      <c r="E446" s="853"/>
      <c r="F446" s="853"/>
      <c r="G446" s="853"/>
      <c r="H446" s="853"/>
      <c r="I446" s="853"/>
      <c r="J446" s="853"/>
      <c r="K446" s="854"/>
    </row>
    <row r="447" spans="1:15" s="101" customFormat="1" ht="12.75" customHeight="1">
      <c r="A447" s="130"/>
      <c r="B447" s="131"/>
      <c r="C447" s="131"/>
      <c r="D447" s="131"/>
      <c r="E447" s="131"/>
      <c r="F447" s="131"/>
      <c r="G447" s="131"/>
      <c r="H447" s="131"/>
      <c r="I447" s="131"/>
      <c r="J447" s="131"/>
      <c r="K447" s="132"/>
    </row>
    <row r="448" spans="1:15" s="101" customFormat="1" ht="48" customHeight="1">
      <c r="A448" s="838" t="s">
        <v>767</v>
      </c>
      <c r="B448" s="666"/>
      <c r="C448" s="666"/>
      <c r="D448" s="666"/>
      <c r="E448" s="666"/>
      <c r="F448" s="666"/>
      <c r="G448" s="666"/>
      <c r="H448" s="666"/>
      <c r="I448" s="666"/>
      <c r="J448" s="666"/>
      <c r="K448" s="666"/>
    </row>
    <row r="449" spans="1:11" s="101" customFormat="1" ht="12.75" customHeight="1">
      <c r="A449" s="133"/>
      <c r="B449" s="131"/>
      <c r="C449" s="131"/>
      <c r="D449" s="131"/>
      <c r="E449" s="131"/>
      <c r="F449" s="131"/>
      <c r="G449" s="131"/>
      <c r="H449" s="131"/>
      <c r="I449" s="131"/>
      <c r="J449" s="131"/>
      <c r="K449" s="134"/>
    </row>
    <row r="450" spans="1:11" ht="12.75" customHeight="1">
      <c r="A450" s="13"/>
      <c r="B450" s="6"/>
      <c r="C450" s="6"/>
      <c r="D450" s="6"/>
      <c r="E450" s="6"/>
      <c r="F450" s="6"/>
      <c r="G450" s="6"/>
      <c r="H450" s="6"/>
      <c r="I450" s="6"/>
      <c r="J450" s="6"/>
      <c r="K450" s="6"/>
    </row>
    <row r="451" spans="1:11" ht="12.75" customHeight="1">
      <c r="A451" s="13"/>
      <c r="B451" s="6"/>
      <c r="C451" s="6"/>
      <c r="D451" s="6"/>
      <c r="E451" s="6"/>
      <c r="F451" s="6"/>
      <c r="G451" s="6"/>
      <c r="H451" s="6"/>
      <c r="I451" s="6"/>
      <c r="J451" s="6"/>
      <c r="K451" s="6"/>
    </row>
    <row r="452" spans="1:11" ht="12.75" customHeight="1">
      <c r="A452" s="13"/>
      <c r="B452" s="6"/>
      <c r="C452" s="6"/>
      <c r="D452" s="6"/>
      <c r="E452" s="6"/>
      <c r="F452" s="6"/>
      <c r="G452" s="6"/>
      <c r="H452" s="6"/>
      <c r="I452" s="6"/>
      <c r="J452" s="6"/>
      <c r="K452" s="6"/>
    </row>
    <row r="453" spans="1:11" ht="12.75" customHeight="1">
      <c r="A453" s="13"/>
      <c r="B453" s="6"/>
      <c r="C453" s="6"/>
      <c r="D453" s="6"/>
      <c r="E453" s="6"/>
      <c r="F453" s="6"/>
      <c r="G453" s="6"/>
      <c r="H453" s="6"/>
      <c r="I453" s="6"/>
      <c r="J453" s="6"/>
      <c r="K453" s="6"/>
    </row>
    <row r="454" spans="1:11" ht="12.75" customHeight="1">
      <c r="A454" s="13"/>
      <c r="B454" s="6"/>
      <c r="C454" s="6"/>
      <c r="D454" s="6"/>
      <c r="E454" s="6"/>
      <c r="F454" s="6"/>
      <c r="G454" s="6"/>
      <c r="H454" s="6"/>
      <c r="I454" s="6"/>
      <c r="J454" s="6"/>
      <c r="K454" s="6"/>
    </row>
    <row r="455" spans="1:11" ht="12.75" customHeight="1">
      <c r="A455" s="13"/>
      <c r="B455" s="6"/>
      <c r="C455" s="6"/>
      <c r="D455" s="6"/>
      <c r="E455" s="6"/>
      <c r="F455" s="6"/>
      <c r="G455" s="6"/>
      <c r="H455" s="6"/>
      <c r="I455" s="6"/>
      <c r="J455" s="6"/>
      <c r="K455" s="6"/>
    </row>
    <row r="456" spans="1:11" ht="12.75" customHeight="1">
      <c r="A456" s="13"/>
      <c r="B456" s="6"/>
      <c r="C456" s="6"/>
      <c r="D456" s="6"/>
      <c r="E456" s="6"/>
      <c r="F456" s="6"/>
      <c r="G456" s="6"/>
      <c r="H456" s="6"/>
      <c r="I456" s="6"/>
      <c r="J456" s="6"/>
      <c r="K456" s="6"/>
    </row>
    <row r="457" spans="1:11" ht="12.75" customHeight="1">
      <c r="A457" s="13"/>
      <c r="B457" s="6"/>
      <c r="C457" s="6"/>
      <c r="D457" s="6"/>
      <c r="E457" s="6"/>
      <c r="F457" s="6"/>
      <c r="G457" s="6"/>
      <c r="H457" s="6"/>
      <c r="I457" s="6"/>
      <c r="J457" s="6"/>
      <c r="K457" s="6"/>
    </row>
    <row r="458" spans="1:11" ht="12.75" customHeight="1">
      <c r="A458" s="13"/>
      <c r="B458" s="6"/>
      <c r="C458" s="6"/>
      <c r="D458" s="6"/>
      <c r="E458" s="6"/>
      <c r="F458" s="6"/>
      <c r="G458" s="6"/>
      <c r="H458" s="6"/>
      <c r="I458" s="6"/>
      <c r="J458" s="6"/>
      <c r="K458" s="6"/>
    </row>
    <row r="459" spans="1:11" ht="12.75" customHeight="1">
      <c r="A459" s="13"/>
      <c r="B459" s="6"/>
      <c r="C459" s="6"/>
      <c r="D459" s="6"/>
      <c r="E459" s="6"/>
      <c r="F459" s="6"/>
      <c r="G459" s="6"/>
      <c r="H459" s="6"/>
      <c r="I459" s="6"/>
      <c r="J459" s="6"/>
      <c r="K459" s="6"/>
    </row>
    <row r="460" spans="1:11" ht="12.75" customHeight="1">
      <c r="A460" s="13"/>
      <c r="B460" s="6"/>
      <c r="C460" s="6"/>
      <c r="D460" s="6"/>
      <c r="E460" s="6"/>
      <c r="F460" s="6"/>
      <c r="G460" s="6"/>
      <c r="H460" s="6"/>
      <c r="I460" s="6"/>
      <c r="J460" s="6"/>
      <c r="K460" s="6"/>
    </row>
    <row r="461" spans="1:11" ht="12.75" customHeight="1">
      <c r="A461" s="13"/>
      <c r="B461" s="6"/>
      <c r="C461" s="6"/>
      <c r="D461" s="6"/>
      <c r="E461" s="6"/>
      <c r="F461" s="6"/>
      <c r="G461" s="6"/>
      <c r="H461" s="6"/>
      <c r="I461" s="6"/>
      <c r="J461" s="6"/>
      <c r="K461" s="6"/>
    </row>
    <row r="462" spans="1:11" ht="12.75" customHeight="1">
      <c r="A462" s="13"/>
      <c r="B462" s="6"/>
      <c r="C462" s="6"/>
      <c r="D462" s="6"/>
      <c r="E462" s="6"/>
      <c r="F462" s="6"/>
      <c r="G462" s="6"/>
      <c r="H462" s="6"/>
      <c r="I462" s="6"/>
      <c r="J462" s="6"/>
      <c r="K462" s="6"/>
    </row>
    <row r="463" spans="1:11" ht="12.75" customHeight="1">
      <c r="A463" s="13"/>
      <c r="B463" s="6"/>
      <c r="C463" s="6"/>
      <c r="D463" s="6"/>
      <c r="E463" s="6"/>
      <c r="F463" s="6"/>
      <c r="G463" s="6"/>
      <c r="H463" s="6"/>
      <c r="I463" s="6"/>
      <c r="J463" s="6"/>
      <c r="K463" s="6"/>
    </row>
    <row r="464" spans="1:11" ht="12.75" customHeight="1">
      <c r="A464" s="13"/>
      <c r="B464" s="6"/>
      <c r="C464" s="6"/>
      <c r="D464" s="6"/>
      <c r="E464" s="6"/>
      <c r="F464" s="6"/>
      <c r="G464" s="6"/>
      <c r="H464" s="6"/>
      <c r="I464" s="6"/>
      <c r="J464" s="6"/>
      <c r="K464" s="6"/>
    </row>
    <row r="465" spans="1:11" ht="12.75" customHeight="1">
      <c r="A465" s="13"/>
      <c r="B465" s="6"/>
      <c r="C465" s="6"/>
      <c r="D465" s="6"/>
      <c r="E465" s="6"/>
      <c r="F465" s="6"/>
      <c r="G465" s="6"/>
      <c r="H465" s="6"/>
      <c r="I465" s="6"/>
      <c r="J465" s="6"/>
      <c r="K465" s="6"/>
    </row>
    <row r="466" spans="1:11" ht="12.75" customHeight="1">
      <c r="A466" s="13"/>
      <c r="B466" s="6"/>
      <c r="C466" s="6"/>
      <c r="D466" s="6"/>
      <c r="E466" s="6"/>
      <c r="F466" s="6"/>
      <c r="G466" s="6"/>
      <c r="H466" s="6"/>
      <c r="I466" s="6"/>
      <c r="J466" s="6"/>
      <c r="K466" s="6"/>
    </row>
    <row r="467" spans="1:11" ht="12.75" customHeight="1">
      <c r="A467" s="13"/>
      <c r="B467" s="6"/>
      <c r="C467" s="6"/>
      <c r="D467" s="6"/>
      <c r="E467" s="6"/>
      <c r="F467" s="6"/>
      <c r="G467" s="6"/>
      <c r="H467" s="6"/>
      <c r="I467" s="6"/>
      <c r="J467" s="6"/>
      <c r="K467" s="6"/>
    </row>
    <row r="468" spans="1:11" ht="12.75" customHeight="1">
      <c r="A468" s="13"/>
      <c r="B468" s="6"/>
      <c r="C468" s="6"/>
      <c r="D468" s="6"/>
      <c r="E468" s="6"/>
      <c r="F468" s="6"/>
      <c r="G468" s="6"/>
      <c r="H468" s="6"/>
      <c r="I468" s="6"/>
      <c r="J468" s="6"/>
      <c r="K468" s="6"/>
    </row>
    <row r="469" spans="1:11" ht="12.75" customHeight="1">
      <c r="A469" s="13"/>
      <c r="B469" s="6"/>
      <c r="C469" s="6"/>
      <c r="D469" s="6"/>
      <c r="E469" s="6"/>
      <c r="F469" s="6"/>
      <c r="G469" s="6"/>
      <c r="H469" s="6"/>
      <c r="I469" s="6"/>
      <c r="J469" s="6"/>
      <c r="K469" s="6"/>
    </row>
    <row r="470" spans="1:11" ht="15.75">
      <c r="A470" s="768" t="s">
        <v>209</v>
      </c>
      <c r="B470" s="768"/>
      <c r="C470" s="768"/>
      <c r="D470" s="768"/>
      <c r="E470" s="768"/>
      <c r="F470" s="768"/>
      <c r="G470" s="768"/>
      <c r="H470" s="768"/>
      <c r="I470" s="768"/>
      <c r="J470" s="768"/>
      <c r="K470" s="768"/>
    </row>
    <row r="471" spans="1:11" ht="15.75">
      <c r="A471" s="768" t="s">
        <v>708</v>
      </c>
      <c r="B471" s="768"/>
      <c r="C471" s="768"/>
      <c r="D471" s="768"/>
      <c r="E471" s="768"/>
      <c r="F471" s="768"/>
      <c r="G471" s="768"/>
      <c r="H471" s="768"/>
      <c r="I471" s="768"/>
      <c r="J471" s="768"/>
      <c r="K471" s="768"/>
    </row>
    <row r="472" spans="1:11" ht="15.75">
      <c r="A472" s="768" t="s">
        <v>239</v>
      </c>
      <c r="B472" s="768"/>
      <c r="C472" s="768"/>
      <c r="D472" s="768"/>
      <c r="E472" s="768"/>
      <c r="F472" s="768"/>
      <c r="G472" s="768"/>
      <c r="H472" s="768"/>
      <c r="I472" s="768"/>
      <c r="J472" s="768"/>
      <c r="K472" s="768"/>
    </row>
    <row r="473" spans="1:11" ht="13.5" thickBot="1">
      <c r="A473" s="73"/>
      <c r="B473" s="73"/>
      <c r="C473" s="74"/>
      <c r="D473" s="74"/>
      <c r="E473" s="75"/>
      <c r="F473" s="74"/>
      <c r="G473" s="75"/>
      <c r="H473" s="75"/>
      <c r="I473" s="75"/>
      <c r="J473" s="76"/>
      <c r="K473" s="76" t="s">
        <v>211</v>
      </c>
    </row>
    <row r="474" spans="1:11" ht="27" customHeight="1">
      <c r="A474" s="769" t="s">
        <v>212</v>
      </c>
      <c r="B474" s="770"/>
      <c r="C474" s="769" t="s">
        <v>213</v>
      </c>
      <c r="D474" s="726"/>
      <c r="E474" s="77" t="s">
        <v>214</v>
      </c>
      <c r="F474" s="773" t="s">
        <v>215</v>
      </c>
      <c r="G474" s="774"/>
      <c r="H474" s="773" t="s">
        <v>709</v>
      </c>
      <c r="I474" s="775"/>
      <c r="J474" s="773" t="s">
        <v>710</v>
      </c>
      <c r="K474" s="775"/>
    </row>
    <row r="475" spans="1:11" ht="21" customHeight="1" thickBot="1">
      <c r="A475" s="771"/>
      <c r="B475" s="772"/>
      <c r="C475" s="776" t="s">
        <v>218</v>
      </c>
      <c r="D475" s="755"/>
      <c r="E475" s="79" t="s">
        <v>70</v>
      </c>
      <c r="F475" s="80" t="s">
        <v>219</v>
      </c>
      <c r="G475" s="79" t="s">
        <v>70</v>
      </c>
      <c r="H475" s="80" t="s">
        <v>219</v>
      </c>
      <c r="I475" s="79" t="s">
        <v>70</v>
      </c>
      <c r="J475" s="80" t="s">
        <v>219</v>
      </c>
      <c r="K475" s="79" t="s">
        <v>70</v>
      </c>
    </row>
    <row r="476" spans="1:11" ht="21" customHeight="1">
      <c r="A476" s="763" t="s">
        <v>738</v>
      </c>
      <c r="B476" s="764"/>
      <c r="C476" s="767" t="s">
        <v>41</v>
      </c>
      <c r="D476" s="761"/>
      <c r="E476" s="859">
        <f t="shared" ref="E476:K481" si="7">E1335</f>
        <v>1</v>
      </c>
      <c r="F476" s="857">
        <f t="shared" si="7"/>
        <v>0</v>
      </c>
      <c r="G476" s="861">
        <f t="shared" si="7"/>
        <v>400</v>
      </c>
      <c r="H476" s="857">
        <f t="shared" si="7"/>
        <v>0</v>
      </c>
      <c r="I476" s="857">
        <f t="shared" si="7"/>
        <v>0</v>
      </c>
      <c r="J476" s="81">
        <f t="shared" si="7"/>
        <v>0</v>
      </c>
      <c r="K476" s="108">
        <f t="shared" si="7"/>
        <v>400</v>
      </c>
    </row>
    <row r="477" spans="1:11" ht="21" customHeight="1" thickBot="1">
      <c r="A477" s="829"/>
      <c r="B477" s="830"/>
      <c r="C477" s="825" t="s">
        <v>42</v>
      </c>
      <c r="D477" s="826"/>
      <c r="E477" s="860"/>
      <c r="F477" s="858"/>
      <c r="G477" s="862"/>
      <c r="H477" s="858"/>
      <c r="I477" s="858"/>
      <c r="J477" s="135">
        <f t="shared" si="7"/>
        <v>0</v>
      </c>
      <c r="K477" s="136">
        <f t="shared" si="7"/>
        <v>0</v>
      </c>
    </row>
    <row r="478" spans="1:11" ht="21" customHeight="1">
      <c r="A478" s="756" t="s">
        <v>220</v>
      </c>
      <c r="B478" s="85" t="s">
        <v>221</v>
      </c>
      <c r="C478" s="820" t="s">
        <v>41</v>
      </c>
      <c r="D478" s="761"/>
      <c r="E478" s="855">
        <f>E1338</f>
        <v>0</v>
      </c>
      <c r="F478" s="855">
        <f>F1338</f>
        <v>0</v>
      </c>
      <c r="G478" s="855">
        <f>G1338</f>
        <v>0</v>
      </c>
      <c r="H478" s="855">
        <f>H1338</f>
        <v>0</v>
      </c>
      <c r="I478" s="855">
        <f>I1338</f>
        <v>0</v>
      </c>
      <c r="J478" s="94">
        <f t="shared" si="7"/>
        <v>0</v>
      </c>
      <c r="K478" s="112">
        <f t="shared" si="7"/>
        <v>0</v>
      </c>
    </row>
    <row r="479" spans="1:11" ht="21" customHeight="1" thickBot="1">
      <c r="A479" s="828"/>
      <c r="B479" s="113" t="s">
        <v>222</v>
      </c>
      <c r="C479" s="816" t="s">
        <v>42</v>
      </c>
      <c r="D479" s="817"/>
      <c r="E479" s="856"/>
      <c r="F479" s="856"/>
      <c r="G479" s="856"/>
      <c r="H479" s="856"/>
      <c r="I479" s="856"/>
      <c r="J479" s="92">
        <f t="shared" si="7"/>
        <v>0</v>
      </c>
      <c r="K479" s="137">
        <f t="shared" si="7"/>
        <v>0</v>
      </c>
    </row>
    <row r="480" spans="1:11" ht="21" customHeight="1">
      <c r="A480" s="758"/>
      <c r="B480" s="85" t="s">
        <v>223</v>
      </c>
      <c r="C480" s="820" t="s">
        <v>41</v>
      </c>
      <c r="D480" s="761"/>
      <c r="E480" s="855">
        <f>E1337</f>
        <v>0</v>
      </c>
      <c r="F480" s="855">
        <f>F1337</f>
        <v>0</v>
      </c>
      <c r="G480" s="855">
        <v>129</v>
      </c>
      <c r="H480" s="855">
        <f>H1337</f>
        <v>0</v>
      </c>
      <c r="I480" s="855">
        <f>I1337</f>
        <v>0</v>
      </c>
      <c r="J480" s="138">
        <f t="shared" si="7"/>
        <v>0</v>
      </c>
      <c r="K480" s="139">
        <f t="shared" si="7"/>
        <v>49</v>
      </c>
    </row>
    <row r="481" spans="1:11" ht="21" customHeight="1" thickBot="1">
      <c r="A481" s="758"/>
      <c r="B481" s="89" t="s">
        <v>224</v>
      </c>
      <c r="C481" s="834" t="s">
        <v>42</v>
      </c>
      <c r="D481" s="826"/>
      <c r="E481" s="856"/>
      <c r="F481" s="856"/>
      <c r="G481" s="856"/>
      <c r="H481" s="856"/>
      <c r="I481" s="856"/>
      <c r="J481" s="140">
        <f t="shared" si="7"/>
        <v>0</v>
      </c>
      <c r="K481" s="141">
        <f t="shared" si="7"/>
        <v>0</v>
      </c>
    </row>
    <row r="482" spans="1:11" ht="21" customHeight="1">
      <c r="A482" s="791" t="s">
        <v>739</v>
      </c>
      <c r="B482" s="835"/>
      <c r="C482" s="795" t="s">
        <v>41</v>
      </c>
      <c r="D482" s="761"/>
      <c r="E482" s="865">
        <f t="shared" ref="E482:K482" si="8">(E476+E478)-E480</f>
        <v>1</v>
      </c>
      <c r="F482" s="796">
        <f t="shared" si="8"/>
        <v>0</v>
      </c>
      <c r="G482" s="863">
        <f t="shared" si="8"/>
        <v>271</v>
      </c>
      <c r="H482" s="796">
        <f t="shared" si="8"/>
        <v>0</v>
      </c>
      <c r="I482" s="863">
        <f t="shared" si="8"/>
        <v>0</v>
      </c>
      <c r="J482" s="97">
        <f t="shared" si="8"/>
        <v>0</v>
      </c>
      <c r="K482" s="98">
        <f t="shared" si="8"/>
        <v>351</v>
      </c>
    </row>
    <row r="483" spans="1:11" ht="21" customHeight="1" thickBot="1">
      <c r="A483" s="836"/>
      <c r="B483" s="835"/>
      <c r="C483" s="832" t="s">
        <v>42</v>
      </c>
      <c r="D483" s="826"/>
      <c r="E483" s="866"/>
      <c r="F483" s="831"/>
      <c r="G483" s="864"/>
      <c r="H483" s="831"/>
      <c r="I483" s="864"/>
      <c r="J483" s="118">
        <f>(J477+J479)-J481</f>
        <v>0</v>
      </c>
      <c r="K483" s="119">
        <f>(K477+K479)-K481</f>
        <v>0</v>
      </c>
    </row>
    <row r="484" spans="1:11" ht="21" customHeight="1">
      <c r="A484" s="784" t="s">
        <v>225</v>
      </c>
      <c r="B484" s="786"/>
      <c r="C484" s="787"/>
      <c r="D484" s="787"/>
      <c r="E484" s="787"/>
      <c r="F484" s="787"/>
      <c r="G484" s="788"/>
      <c r="H484" s="760" t="s">
        <v>41</v>
      </c>
      <c r="I484" s="774"/>
      <c r="J484" s="94">
        <f t="shared" ref="J484:K494" si="9">J1343</f>
        <v>0</v>
      </c>
      <c r="K484" s="95">
        <f>K549</f>
        <v>0</v>
      </c>
    </row>
    <row r="485" spans="1:11" ht="21" customHeight="1" thickBot="1">
      <c r="A485" s="785"/>
      <c r="B485" s="789"/>
      <c r="C485" s="789"/>
      <c r="D485" s="789"/>
      <c r="E485" s="789"/>
      <c r="F485" s="789"/>
      <c r="G485" s="790"/>
      <c r="H485" s="762" t="s">
        <v>42</v>
      </c>
      <c r="I485" s="780"/>
      <c r="J485" s="138">
        <f t="shared" si="9"/>
        <v>0</v>
      </c>
      <c r="K485" s="139">
        <f t="shared" si="9"/>
        <v>0</v>
      </c>
    </row>
    <row r="486" spans="1:11" ht="21" customHeight="1">
      <c r="A486" s="777" t="s">
        <v>227</v>
      </c>
      <c r="B486" s="770"/>
      <c r="C486" s="770"/>
      <c r="D486" s="770"/>
      <c r="E486" s="770"/>
      <c r="F486" s="770"/>
      <c r="G486" s="778"/>
      <c r="H486" s="760" t="s">
        <v>41</v>
      </c>
      <c r="I486" s="774"/>
      <c r="J486" s="94">
        <f t="shared" si="9"/>
        <v>0</v>
      </c>
      <c r="K486" s="112">
        <f t="shared" si="9"/>
        <v>351</v>
      </c>
    </row>
    <row r="487" spans="1:11" ht="21" customHeight="1" thickBot="1">
      <c r="A487" s="771"/>
      <c r="B487" s="772"/>
      <c r="C487" s="772"/>
      <c r="D487" s="772"/>
      <c r="E487" s="772"/>
      <c r="F487" s="772"/>
      <c r="G487" s="779"/>
      <c r="H487" s="762" t="s">
        <v>42</v>
      </c>
      <c r="I487" s="780"/>
      <c r="J487" s="138">
        <f t="shared" si="9"/>
        <v>0</v>
      </c>
      <c r="K487" s="139">
        <f t="shared" si="9"/>
        <v>0</v>
      </c>
    </row>
    <row r="488" spans="1:11" ht="21" customHeight="1">
      <c r="A488" s="777" t="s">
        <v>711</v>
      </c>
      <c r="B488" s="770"/>
      <c r="C488" s="770"/>
      <c r="D488" s="770"/>
      <c r="E488" s="770"/>
      <c r="F488" s="770"/>
      <c r="G488" s="778"/>
      <c r="H488" s="760" t="s">
        <v>41</v>
      </c>
      <c r="I488" s="774"/>
      <c r="J488" s="94">
        <f t="shared" si="9"/>
        <v>0</v>
      </c>
      <c r="K488" s="112">
        <f t="shared" si="9"/>
        <v>350</v>
      </c>
    </row>
    <row r="489" spans="1:11" ht="21" customHeight="1" thickBot="1">
      <c r="A489" s="771"/>
      <c r="B489" s="772"/>
      <c r="C489" s="772"/>
      <c r="D489" s="772"/>
      <c r="E489" s="772"/>
      <c r="F489" s="772"/>
      <c r="G489" s="779"/>
      <c r="H489" s="762" t="s">
        <v>42</v>
      </c>
      <c r="I489" s="780"/>
      <c r="J489" s="138">
        <f t="shared" si="9"/>
        <v>0</v>
      </c>
      <c r="K489" s="139">
        <f t="shared" si="9"/>
        <v>0</v>
      </c>
    </row>
    <row r="490" spans="1:11" ht="21" customHeight="1">
      <c r="A490" s="777" t="s">
        <v>228</v>
      </c>
      <c r="B490" s="770"/>
      <c r="C490" s="770"/>
      <c r="D490" s="770"/>
      <c r="E490" s="770"/>
      <c r="F490" s="770"/>
      <c r="G490" s="778"/>
      <c r="H490" s="760" t="s">
        <v>41</v>
      </c>
      <c r="I490" s="774"/>
      <c r="J490" s="94">
        <f t="shared" si="9"/>
        <v>0</v>
      </c>
      <c r="K490" s="112">
        <f t="shared" si="9"/>
        <v>1</v>
      </c>
    </row>
    <row r="491" spans="1:11" ht="21" customHeight="1" thickBot="1">
      <c r="A491" s="771"/>
      <c r="B491" s="772"/>
      <c r="C491" s="772"/>
      <c r="D491" s="772"/>
      <c r="E491" s="772"/>
      <c r="F491" s="772"/>
      <c r="G491" s="779"/>
      <c r="H491" s="762" t="s">
        <v>42</v>
      </c>
      <c r="I491" s="780"/>
      <c r="J491" s="138">
        <f t="shared" si="9"/>
        <v>0</v>
      </c>
      <c r="K491" s="139">
        <f t="shared" si="9"/>
        <v>0</v>
      </c>
    </row>
    <row r="492" spans="1:11" ht="21" customHeight="1">
      <c r="A492" s="801" t="s">
        <v>712</v>
      </c>
      <c r="B492" s="770"/>
      <c r="C492" s="770"/>
      <c r="D492" s="802"/>
      <c r="E492" s="807" t="s">
        <v>229</v>
      </c>
      <c r="F492" s="808"/>
      <c r="G492" s="808"/>
      <c r="H492" s="808"/>
      <c r="I492" s="809"/>
      <c r="J492" s="94">
        <f t="shared" si="9"/>
        <v>0</v>
      </c>
      <c r="K492" s="112">
        <f t="shared" si="9"/>
        <v>87.5</v>
      </c>
    </row>
    <row r="493" spans="1:11" ht="21" customHeight="1">
      <c r="A493" s="803"/>
      <c r="B493" s="804"/>
      <c r="C493" s="804"/>
      <c r="D493" s="805"/>
      <c r="E493" s="810" t="s">
        <v>230</v>
      </c>
      <c r="F493" s="811"/>
      <c r="G493" s="811"/>
      <c r="H493" s="811"/>
      <c r="I493" s="812"/>
      <c r="J493" s="138">
        <f t="shared" si="9"/>
        <v>0</v>
      </c>
      <c r="K493" s="139">
        <f t="shared" si="9"/>
        <v>99.715099715099726</v>
      </c>
    </row>
    <row r="494" spans="1:11" ht="21" customHeight="1" thickBot="1">
      <c r="A494" s="771"/>
      <c r="B494" s="772"/>
      <c r="C494" s="772"/>
      <c r="D494" s="806"/>
      <c r="E494" s="813" t="s">
        <v>231</v>
      </c>
      <c r="F494" s="814"/>
      <c r="G494" s="814"/>
      <c r="H494" s="814"/>
      <c r="I494" s="815"/>
      <c r="J494" s="138">
        <f t="shared" si="9"/>
        <v>0</v>
      </c>
      <c r="K494" s="139">
        <f t="shared" si="9"/>
        <v>99.715099715099726</v>
      </c>
    </row>
    <row r="495" spans="1:11" ht="21" customHeight="1" thickBot="1">
      <c r="A495" s="839" t="s">
        <v>713</v>
      </c>
      <c r="B495" s="840"/>
      <c r="C495" s="840"/>
      <c r="D495" s="840"/>
      <c r="E495" s="840"/>
      <c r="F495" s="840"/>
      <c r="G495" s="841"/>
      <c r="H495" s="842" t="s">
        <v>43</v>
      </c>
      <c r="I495" s="843"/>
      <c r="J495" s="124">
        <f>J560</f>
        <v>0</v>
      </c>
      <c r="K495" s="142" t="s">
        <v>234</v>
      </c>
    </row>
    <row r="496" spans="1:11" ht="21" customHeight="1">
      <c r="A496" s="801" t="s">
        <v>714</v>
      </c>
      <c r="B496" s="770"/>
      <c r="C496" s="770"/>
      <c r="D496" s="802"/>
      <c r="E496" s="807" t="s">
        <v>240</v>
      </c>
      <c r="F496" s="808"/>
      <c r="G496" s="808"/>
      <c r="H496" s="808"/>
      <c r="I496" s="809"/>
      <c r="J496" s="126">
        <f>J561</f>
        <v>0</v>
      </c>
      <c r="K496" s="143" t="s">
        <v>234</v>
      </c>
    </row>
    <row r="497" spans="1:11" ht="21" customHeight="1" thickBot="1">
      <c r="A497" s="844"/>
      <c r="B497" s="845"/>
      <c r="C497" s="845"/>
      <c r="D497" s="806"/>
      <c r="E497" s="870" t="s">
        <v>237</v>
      </c>
      <c r="F497" s="871"/>
      <c r="G497" s="871"/>
      <c r="H497" s="871"/>
      <c r="I497" s="872"/>
      <c r="J497" s="128">
        <f>J562</f>
        <v>0</v>
      </c>
      <c r="K497" s="144" t="s">
        <v>234</v>
      </c>
    </row>
    <row r="498" spans="1:11">
      <c r="A498" s="873" t="s">
        <v>241</v>
      </c>
      <c r="B498" s="874"/>
      <c r="C498" s="874"/>
      <c r="D498" s="874"/>
      <c r="E498" s="874"/>
      <c r="F498" s="874"/>
      <c r="G498" s="874"/>
      <c r="H498" s="874"/>
      <c r="I498" s="874"/>
      <c r="J498" s="874"/>
      <c r="K498" s="875"/>
    </row>
    <row r="499" spans="1:11" ht="30" customHeight="1">
      <c r="A499" s="130"/>
      <c r="B499" s="131"/>
      <c r="C499" s="131"/>
      <c r="D499" s="131"/>
      <c r="E499" s="131"/>
      <c r="F499" s="131"/>
      <c r="G499" s="131"/>
      <c r="H499" s="131"/>
      <c r="I499" s="131"/>
      <c r="J499" s="131"/>
      <c r="K499" s="132"/>
    </row>
    <row r="500" spans="1:11" ht="15">
      <c r="A500" s="130"/>
      <c r="B500" s="131"/>
      <c r="C500" s="131"/>
      <c r="D500" s="131"/>
      <c r="E500" s="131"/>
      <c r="F500" s="131"/>
      <c r="G500" s="131"/>
      <c r="H500" s="131"/>
      <c r="I500" s="131"/>
      <c r="J500" s="131"/>
      <c r="K500" s="132"/>
    </row>
    <row r="501" spans="1:11" ht="13.5" thickBot="1">
      <c r="A501" s="867" t="s">
        <v>242</v>
      </c>
      <c r="B501" s="868"/>
      <c r="C501" s="868"/>
      <c r="D501" s="868"/>
      <c r="E501" s="868"/>
      <c r="F501" s="868"/>
      <c r="G501" s="868"/>
      <c r="H501" s="868"/>
      <c r="I501" s="868"/>
      <c r="J501" s="868"/>
      <c r="K501" s="869"/>
    </row>
    <row r="502" spans="1:11" ht="12.75" customHeight="1">
      <c r="A502" s="13"/>
      <c r="B502" s="6"/>
      <c r="C502" s="6"/>
      <c r="D502" s="6"/>
      <c r="E502" s="6"/>
      <c r="F502" s="6"/>
      <c r="G502" s="6"/>
      <c r="H502" s="6"/>
      <c r="I502" s="6"/>
      <c r="J502" s="6"/>
      <c r="K502" s="6"/>
    </row>
    <row r="503" spans="1:11" ht="12.75" customHeight="1">
      <c r="A503" s="13"/>
      <c r="B503" s="6"/>
      <c r="C503" s="6"/>
      <c r="D503" s="6"/>
      <c r="E503" s="6"/>
      <c r="F503" s="6"/>
      <c r="G503" s="6"/>
      <c r="H503" s="6"/>
      <c r="I503" s="6"/>
      <c r="J503" s="6"/>
      <c r="K503" s="6"/>
    </row>
    <row r="504" spans="1:11" ht="12.75" customHeight="1">
      <c r="A504" s="13"/>
      <c r="B504" s="6"/>
      <c r="C504" s="6"/>
      <c r="D504" s="6"/>
      <c r="E504" s="6"/>
      <c r="F504" s="6"/>
      <c r="G504" s="6"/>
      <c r="H504" s="6"/>
      <c r="I504" s="6"/>
      <c r="J504" s="6"/>
      <c r="K504" s="6"/>
    </row>
    <row r="505" spans="1:11" ht="12.75" customHeight="1">
      <c r="A505" s="13"/>
      <c r="B505" s="6"/>
      <c r="C505" s="6"/>
      <c r="D505" s="6"/>
      <c r="E505" s="6"/>
      <c r="F505" s="6"/>
      <c r="G505" s="6"/>
      <c r="H505" s="6"/>
      <c r="I505" s="6"/>
      <c r="J505" s="6"/>
      <c r="K505" s="6"/>
    </row>
    <row r="506" spans="1:11" ht="12.75" customHeight="1">
      <c r="A506" s="13"/>
      <c r="B506" s="6"/>
      <c r="C506" s="6"/>
      <c r="D506" s="6"/>
      <c r="E506" s="6"/>
      <c r="F506" s="6"/>
      <c r="G506" s="6"/>
      <c r="H506" s="6"/>
      <c r="I506" s="6"/>
      <c r="J506" s="6"/>
      <c r="K506" s="6"/>
    </row>
    <row r="507" spans="1:11" ht="12.75" customHeight="1">
      <c r="A507" s="13"/>
      <c r="B507" s="6"/>
      <c r="C507" s="6"/>
      <c r="D507" s="6"/>
      <c r="E507" s="6"/>
      <c r="F507" s="6"/>
      <c r="G507" s="6"/>
      <c r="H507" s="6"/>
      <c r="I507" s="6"/>
      <c r="J507" s="6"/>
      <c r="K507" s="6"/>
    </row>
    <row r="508" spans="1:11" ht="12.75" customHeight="1">
      <c r="A508" s="13"/>
      <c r="B508" s="6"/>
      <c r="C508" s="6"/>
      <c r="D508" s="6"/>
      <c r="E508" s="6"/>
      <c r="F508" s="6"/>
      <c r="G508" s="6"/>
      <c r="H508" s="6"/>
      <c r="I508" s="6"/>
      <c r="J508" s="6"/>
      <c r="K508" s="6"/>
    </row>
    <row r="509" spans="1:11" ht="12.75" customHeight="1">
      <c r="A509" s="13"/>
      <c r="B509" s="6"/>
      <c r="C509" s="6"/>
      <c r="D509" s="6"/>
      <c r="E509" s="6"/>
      <c r="F509" s="6"/>
      <c r="G509" s="6"/>
      <c r="H509" s="6"/>
      <c r="I509" s="6"/>
      <c r="J509" s="6"/>
      <c r="K509" s="6"/>
    </row>
    <row r="510" spans="1:11" ht="12.75" customHeight="1">
      <c r="A510" s="13"/>
      <c r="B510" s="6"/>
      <c r="C510" s="6"/>
      <c r="D510" s="6"/>
      <c r="E510" s="6"/>
      <c r="F510" s="6"/>
      <c r="G510" s="6"/>
      <c r="H510" s="6"/>
      <c r="I510" s="6"/>
      <c r="J510" s="6"/>
      <c r="K510" s="6"/>
    </row>
    <row r="511" spans="1:11" ht="12.75" customHeight="1">
      <c r="A511" s="13"/>
      <c r="B511" s="6"/>
      <c r="C511" s="6"/>
      <c r="D511" s="6"/>
      <c r="E511" s="6"/>
      <c r="F511" s="6"/>
      <c r="G511" s="6"/>
      <c r="H511" s="6"/>
      <c r="I511" s="6"/>
      <c r="J511" s="6"/>
      <c r="K511" s="6"/>
    </row>
    <row r="512" spans="1:11" ht="12.75" customHeight="1">
      <c r="A512" s="13"/>
      <c r="B512" s="6"/>
      <c r="C512" s="6"/>
      <c r="D512" s="6"/>
      <c r="E512" s="6"/>
      <c r="F512" s="6"/>
      <c r="G512" s="6"/>
      <c r="H512" s="6"/>
      <c r="I512" s="6"/>
      <c r="J512" s="6"/>
      <c r="K512" s="6"/>
    </row>
    <row r="513" spans="1:11" ht="12.75" customHeight="1">
      <c r="A513" s="13"/>
      <c r="B513" s="6"/>
      <c r="C513" s="6"/>
      <c r="D513" s="6"/>
      <c r="E513" s="6"/>
      <c r="F513" s="6"/>
      <c r="G513" s="6"/>
      <c r="H513" s="6"/>
      <c r="I513" s="6"/>
      <c r="J513" s="6"/>
      <c r="K513" s="6"/>
    </row>
    <row r="514" spans="1:11" ht="12.75" customHeight="1">
      <c r="A514" s="13"/>
      <c r="B514" s="6"/>
      <c r="C514" s="6"/>
      <c r="D514" s="6"/>
      <c r="E514" s="6"/>
      <c r="F514" s="6"/>
      <c r="G514" s="6"/>
      <c r="H514" s="6"/>
      <c r="I514" s="6"/>
      <c r="J514" s="6"/>
      <c r="K514" s="6"/>
    </row>
    <row r="515" spans="1:11" ht="12.75" customHeight="1">
      <c r="A515" s="13"/>
      <c r="B515" s="6"/>
      <c r="C515" s="6"/>
      <c r="D515" s="6"/>
      <c r="E515" s="6"/>
      <c r="F515" s="6"/>
      <c r="G515" s="6"/>
      <c r="H515" s="6"/>
      <c r="I515" s="6"/>
      <c r="J515" s="6"/>
      <c r="K515" s="6"/>
    </row>
    <row r="516" spans="1:11" ht="12.75" customHeight="1">
      <c r="A516" s="13"/>
      <c r="B516" s="6"/>
      <c r="C516" s="6"/>
      <c r="D516" s="6"/>
      <c r="E516" s="6"/>
      <c r="F516" s="6"/>
      <c r="G516" s="6"/>
      <c r="H516" s="6"/>
      <c r="I516" s="6"/>
      <c r="J516" s="6"/>
      <c r="K516" s="6"/>
    </row>
    <row r="517" spans="1:11" ht="12.75" customHeight="1">
      <c r="A517" s="13"/>
      <c r="B517" s="6"/>
      <c r="C517" s="6"/>
      <c r="D517" s="6"/>
      <c r="E517" s="6"/>
      <c r="F517" s="6"/>
      <c r="G517" s="6"/>
      <c r="H517" s="6"/>
      <c r="I517" s="6"/>
      <c r="J517" s="6"/>
      <c r="K517" s="6"/>
    </row>
    <row r="518" spans="1:11" ht="12.75" customHeight="1">
      <c r="A518" s="13"/>
      <c r="B518" s="6"/>
      <c r="C518" s="6"/>
      <c r="D518" s="6"/>
      <c r="E518" s="6"/>
      <c r="F518" s="6"/>
      <c r="G518" s="6"/>
      <c r="H518" s="6"/>
      <c r="I518" s="6"/>
      <c r="J518" s="6"/>
      <c r="K518" s="6"/>
    </row>
    <row r="519" spans="1:11" ht="12.75" customHeight="1">
      <c r="A519" s="13"/>
      <c r="B519" s="6"/>
      <c r="C519" s="6"/>
      <c r="D519" s="6"/>
      <c r="E519" s="6"/>
      <c r="F519" s="6"/>
      <c r="G519" s="6"/>
      <c r="H519" s="6"/>
      <c r="I519" s="6"/>
      <c r="J519" s="6"/>
      <c r="K519" s="6"/>
    </row>
    <row r="520" spans="1:11" ht="12.75" customHeight="1">
      <c r="A520" s="13"/>
      <c r="B520" s="6"/>
      <c r="C520" s="6"/>
      <c r="D520" s="6"/>
      <c r="E520" s="6"/>
      <c r="F520" s="6"/>
      <c r="G520" s="6"/>
      <c r="H520" s="6"/>
      <c r="I520" s="6"/>
      <c r="J520" s="6"/>
      <c r="K520" s="6"/>
    </row>
    <row r="521" spans="1:11" ht="12.75" customHeight="1">
      <c r="A521" s="13"/>
      <c r="B521" s="6"/>
      <c r="C521" s="6"/>
      <c r="D521" s="6"/>
      <c r="E521" s="6"/>
      <c r="F521" s="6"/>
      <c r="G521" s="6"/>
      <c r="H521" s="6"/>
      <c r="I521" s="6"/>
      <c r="J521" s="6"/>
      <c r="K521" s="6"/>
    </row>
    <row r="522" spans="1:11" ht="12.75" customHeight="1">
      <c r="A522" s="13"/>
      <c r="B522" s="6"/>
      <c r="C522" s="6"/>
      <c r="D522" s="6"/>
      <c r="E522" s="6"/>
      <c r="F522" s="6"/>
      <c r="G522" s="6"/>
      <c r="H522" s="6"/>
      <c r="I522" s="6"/>
      <c r="J522" s="6"/>
      <c r="K522" s="6"/>
    </row>
    <row r="523" spans="1:11" ht="12.75" customHeight="1">
      <c r="A523" s="13"/>
      <c r="B523" s="6"/>
      <c r="C523" s="6"/>
      <c r="D523" s="6"/>
      <c r="E523" s="6"/>
      <c r="F523" s="6"/>
      <c r="G523" s="6"/>
      <c r="H523" s="6"/>
      <c r="I523" s="6"/>
      <c r="J523" s="6"/>
      <c r="K523" s="6"/>
    </row>
    <row r="524" spans="1:11" ht="12.75" customHeight="1">
      <c r="A524" s="13"/>
      <c r="B524" s="6"/>
      <c r="C524" s="6"/>
      <c r="D524" s="6"/>
      <c r="E524" s="6"/>
      <c r="F524" s="6"/>
      <c r="G524" s="6"/>
      <c r="H524" s="6"/>
      <c r="I524" s="6"/>
      <c r="J524" s="6"/>
      <c r="K524" s="6"/>
    </row>
    <row r="525" spans="1:11" ht="12.75" customHeight="1">
      <c r="A525" s="13"/>
      <c r="B525" s="6"/>
      <c r="C525" s="6"/>
      <c r="D525" s="6"/>
      <c r="E525" s="6"/>
      <c r="F525" s="6"/>
      <c r="G525" s="6"/>
      <c r="H525" s="6"/>
      <c r="I525" s="6"/>
      <c r="J525" s="6"/>
      <c r="K525" s="6"/>
    </row>
    <row r="526" spans="1:11" ht="12.75" customHeight="1">
      <c r="A526" s="13"/>
      <c r="B526" s="6"/>
      <c r="C526" s="6"/>
      <c r="D526" s="6"/>
      <c r="E526" s="6"/>
      <c r="F526" s="6"/>
      <c r="G526" s="6"/>
      <c r="H526" s="6"/>
      <c r="I526" s="6"/>
      <c r="J526" s="6"/>
      <c r="K526" s="6"/>
    </row>
    <row r="527" spans="1:11" ht="12.75" customHeight="1">
      <c r="A527" s="13"/>
      <c r="B527" s="6"/>
      <c r="C527" s="6"/>
      <c r="D527" s="6"/>
      <c r="E527" s="6"/>
      <c r="F527" s="6"/>
      <c r="G527" s="6"/>
      <c r="H527" s="6"/>
      <c r="I527" s="6"/>
      <c r="J527" s="6"/>
      <c r="K527" s="6"/>
    </row>
    <row r="528" spans="1:11" ht="17.100000000000001" customHeight="1">
      <c r="A528" s="768" t="s">
        <v>209</v>
      </c>
      <c r="B528" s="768"/>
      <c r="C528" s="768"/>
      <c r="D528" s="768"/>
      <c r="E528" s="768"/>
      <c r="F528" s="768"/>
      <c r="G528" s="768"/>
      <c r="H528" s="768"/>
      <c r="I528" s="768"/>
      <c r="J528" s="768"/>
      <c r="K528" s="768"/>
    </row>
    <row r="529" spans="1:11" ht="17.100000000000001" customHeight="1">
      <c r="A529" s="768" t="s">
        <v>708</v>
      </c>
      <c r="B529" s="768"/>
      <c r="C529" s="768"/>
      <c r="D529" s="768"/>
      <c r="E529" s="768"/>
      <c r="F529" s="768"/>
      <c r="G529" s="768"/>
      <c r="H529" s="768"/>
      <c r="I529" s="768"/>
      <c r="J529" s="768"/>
      <c r="K529" s="768"/>
    </row>
    <row r="530" spans="1:11" ht="17.100000000000001" customHeight="1">
      <c r="A530" s="768" t="s">
        <v>243</v>
      </c>
      <c r="B530" s="768"/>
      <c r="C530" s="768"/>
      <c r="D530" s="768"/>
      <c r="E530" s="768"/>
      <c r="F530" s="768"/>
      <c r="G530" s="768"/>
      <c r="H530" s="768"/>
      <c r="I530" s="768"/>
      <c r="J530" s="768"/>
      <c r="K530" s="768"/>
    </row>
    <row r="531" spans="1:11" ht="15" customHeight="1" thickBot="1">
      <c r="A531" s="73"/>
      <c r="B531" s="73"/>
      <c r="C531" s="74"/>
      <c r="D531" s="74"/>
      <c r="E531" s="75"/>
      <c r="F531" s="74"/>
      <c r="G531" s="75"/>
      <c r="H531" s="75"/>
      <c r="I531" s="75"/>
      <c r="J531" s="76"/>
      <c r="K531" s="76" t="s">
        <v>211</v>
      </c>
    </row>
    <row r="532" spans="1:11" s="78" customFormat="1" ht="40.5" customHeight="1">
      <c r="A532" s="769" t="s">
        <v>212</v>
      </c>
      <c r="B532" s="770"/>
      <c r="C532" s="769" t="s">
        <v>213</v>
      </c>
      <c r="D532" s="726"/>
      <c r="E532" s="77" t="s">
        <v>214</v>
      </c>
      <c r="F532" s="773" t="s">
        <v>215</v>
      </c>
      <c r="G532" s="774"/>
      <c r="H532" s="773" t="s">
        <v>740</v>
      </c>
      <c r="I532" s="775"/>
      <c r="J532" s="773" t="s">
        <v>710</v>
      </c>
      <c r="K532" s="775"/>
    </row>
    <row r="533" spans="1:11" s="78" customFormat="1" ht="18" customHeight="1" thickBot="1">
      <c r="A533" s="771"/>
      <c r="B533" s="772"/>
      <c r="C533" s="776" t="s">
        <v>218</v>
      </c>
      <c r="D533" s="755"/>
      <c r="E533" s="79" t="s">
        <v>70</v>
      </c>
      <c r="F533" s="80" t="s">
        <v>219</v>
      </c>
      <c r="G533" s="79" t="s">
        <v>70</v>
      </c>
      <c r="H533" s="80" t="s">
        <v>219</v>
      </c>
      <c r="I533" s="79" t="s">
        <v>70</v>
      </c>
      <c r="J533" s="80" t="s">
        <v>219</v>
      </c>
      <c r="K533" s="79" t="s">
        <v>70</v>
      </c>
    </row>
    <row r="534" spans="1:11" s="71" customFormat="1" ht="21" customHeight="1">
      <c r="A534" s="763" t="s">
        <v>741</v>
      </c>
      <c r="B534" s="764"/>
      <c r="C534" s="767" t="s">
        <v>41</v>
      </c>
      <c r="D534" s="761"/>
      <c r="E534" s="752">
        <f t="shared" ref="E534:K539" si="10">E1412</f>
        <v>1</v>
      </c>
      <c r="F534" s="752">
        <f t="shared" si="10"/>
        <v>0</v>
      </c>
      <c r="G534" s="752">
        <f t="shared" si="10"/>
        <v>11900</v>
      </c>
      <c r="H534" s="752">
        <f t="shared" si="10"/>
        <v>0</v>
      </c>
      <c r="I534" s="752">
        <f t="shared" si="10"/>
        <v>11150</v>
      </c>
      <c r="J534" s="145">
        <f t="shared" si="10"/>
        <v>0</v>
      </c>
      <c r="K534" s="146">
        <f t="shared" si="10"/>
        <v>750</v>
      </c>
    </row>
    <row r="535" spans="1:11" s="71" customFormat="1" ht="21" customHeight="1" thickBot="1">
      <c r="A535" s="765"/>
      <c r="B535" s="766"/>
      <c r="C535" s="754" t="s">
        <v>42</v>
      </c>
      <c r="D535" s="755"/>
      <c r="E535" s="753"/>
      <c r="F535" s="753"/>
      <c r="G535" s="753"/>
      <c r="H535" s="753"/>
      <c r="I535" s="753"/>
      <c r="J535" s="83">
        <f t="shared" si="10"/>
        <v>0</v>
      </c>
      <c r="K535" s="147">
        <f t="shared" si="10"/>
        <v>0</v>
      </c>
    </row>
    <row r="536" spans="1:11" s="71" customFormat="1" ht="17.100000000000001" customHeight="1">
      <c r="A536" s="756" t="s">
        <v>220</v>
      </c>
      <c r="B536" s="85" t="s">
        <v>221</v>
      </c>
      <c r="C536" s="760" t="s">
        <v>41</v>
      </c>
      <c r="D536" s="761"/>
      <c r="E536" s="821">
        <f>E1414</f>
        <v>0</v>
      </c>
      <c r="F536" s="821">
        <f>F1414</f>
        <v>0</v>
      </c>
      <c r="G536" s="821">
        <f>G1414</f>
        <v>0</v>
      </c>
      <c r="H536" s="821">
        <f>H1414</f>
        <v>0</v>
      </c>
      <c r="I536" s="821">
        <f>I1414</f>
        <v>0</v>
      </c>
      <c r="J536" s="148">
        <f t="shared" si="10"/>
        <v>0</v>
      </c>
      <c r="K536" s="149">
        <f t="shared" si="10"/>
        <v>0</v>
      </c>
    </row>
    <row r="537" spans="1:11" s="71" customFormat="1" ht="17.100000000000001" customHeight="1" thickBot="1">
      <c r="A537" s="757"/>
      <c r="B537" s="89" t="s">
        <v>222</v>
      </c>
      <c r="C537" s="762" t="s">
        <v>42</v>
      </c>
      <c r="D537" s="755"/>
      <c r="E537" s="823"/>
      <c r="F537" s="823"/>
      <c r="G537" s="823"/>
      <c r="H537" s="823"/>
      <c r="I537" s="823"/>
      <c r="J537" s="92">
        <f t="shared" si="10"/>
        <v>0</v>
      </c>
      <c r="K537" s="137">
        <f t="shared" si="10"/>
        <v>0</v>
      </c>
    </row>
    <row r="538" spans="1:11" s="71" customFormat="1" ht="17.100000000000001" customHeight="1">
      <c r="A538" s="758"/>
      <c r="B538" s="85" t="s">
        <v>223</v>
      </c>
      <c r="C538" s="760" t="s">
        <v>41</v>
      </c>
      <c r="D538" s="761"/>
      <c r="E538" s="821">
        <f>E1416</f>
        <v>0</v>
      </c>
      <c r="F538" s="821">
        <f>F1416</f>
        <v>0</v>
      </c>
      <c r="G538" s="821">
        <f>G1416</f>
        <v>0</v>
      </c>
      <c r="H538" s="821">
        <f>H1416</f>
        <v>0</v>
      </c>
      <c r="I538" s="821">
        <f>I1416</f>
        <v>655</v>
      </c>
      <c r="J538" s="150">
        <f t="shared" si="10"/>
        <v>0</v>
      </c>
      <c r="K538" s="151">
        <f t="shared" si="10"/>
        <v>655</v>
      </c>
    </row>
    <row r="539" spans="1:11" s="71" customFormat="1" ht="17.100000000000001" customHeight="1" thickBot="1">
      <c r="A539" s="759"/>
      <c r="B539" s="89" t="s">
        <v>224</v>
      </c>
      <c r="C539" s="762" t="s">
        <v>42</v>
      </c>
      <c r="D539" s="755"/>
      <c r="E539" s="823"/>
      <c r="F539" s="823"/>
      <c r="G539" s="823"/>
      <c r="H539" s="823"/>
      <c r="I539" s="823"/>
      <c r="J539" s="92">
        <f t="shared" si="10"/>
        <v>0</v>
      </c>
      <c r="K539" s="137">
        <f t="shared" si="10"/>
        <v>0</v>
      </c>
    </row>
    <row r="540" spans="1:11" s="71" customFormat="1" ht="21" customHeight="1">
      <c r="A540" s="791" t="s">
        <v>742</v>
      </c>
      <c r="B540" s="792"/>
      <c r="C540" s="795" t="s">
        <v>41</v>
      </c>
      <c r="D540" s="761"/>
      <c r="E540" s="796">
        <f>E1418</f>
        <v>1</v>
      </c>
      <c r="F540" s="796">
        <f>F1418</f>
        <v>0</v>
      </c>
      <c r="G540" s="796">
        <f>G1418</f>
        <v>11900</v>
      </c>
      <c r="H540" s="796">
        <f>H1418</f>
        <v>0</v>
      </c>
      <c r="I540" s="796">
        <f>I1418</f>
        <v>10495</v>
      </c>
      <c r="J540" s="97">
        <f>(J534+J536)-J538</f>
        <v>0</v>
      </c>
      <c r="K540" s="98">
        <f>(K534+K536)-K538</f>
        <v>95</v>
      </c>
    </row>
    <row r="541" spans="1:11" s="71" customFormat="1" ht="21" customHeight="1" thickBot="1">
      <c r="A541" s="793"/>
      <c r="B541" s="794"/>
      <c r="C541" s="783" t="s">
        <v>42</v>
      </c>
      <c r="D541" s="755"/>
      <c r="E541" s="797"/>
      <c r="F541" s="797"/>
      <c r="G541" s="797"/>
      <c r="H541" s="797"/>
      <c r="I541" s="797"/>
      <c r="J541" s="99">
        <f>(J535+J537)-J539</f>
        <v>0</v>
      </c>
      <c r="K541" s="100">
        <f>(K535+K537)-K539</f>
        <v>0</v>
      </c>
    </row>
    <row r="542" spans="1:11" s="71" customFormat="1" ht="17.100000000000001" customHeight="1">
      <c r="A542" s="784" t="s">
        <v>225</v>
      </c>
      <c r="B542" s="786"/>
      <c r="C542" s="787"/>
      <c r="D542" s="787"/>
      <c r="E542" s="787"/>
      <c r="F542" s="787"/>
      <c r="G542" s="788"/>
      <c r="H542" s="760" t="s">
        <v>41</v>
      </c>
      <c r="I542" s="774"/>
      <c r="J542" s="148">
        <f>J1420</f>
        <v>0</v>
      </c>
      <c r="K542" s="149">
        <f>K1420</f>
        <v>0</v>
      </c>
    </row>
    <row r="543" spans="1:11" s="71" customFormat="1" ht="17.100000000000001" customHeight="1" thickBot="1">
      <c r="A543" s="785"/>
      <c r="B543" s="789"/>
      <c r="C543" s="789"/>
      <c r="D543" s="789"/>
      <c r="E543" s="789"/>
      <c r="F543" s="789"/>
      <c r="G543" s="790"/>
      <c r="H543" s="762" t="s">
        <v>42</v>
      </c>
      <c r="I543" s="780"/>
      <c r="J543" s="92">
        <f>J1421</f>
        <v>0</v>
      </c>
      <c r="K543" s="137">
        <f>K1421</f>
        <v>0</v>
      </c>
    </row>
    <row r="544" spans="1:11" s="101" customFormat="1" ht="17.100000000000001" customHeight="1">
      <c r="A544" s="777" t="s">
        <v>227</v>
      </c>
      <c r="B544" s="770"/>
      <c r="C544" s="770"/>
      <c r="D544" s="770"/>
      <c r="E544" s="770"/>
      <c r="F544" s="770"/>
      <c r="G544" s="778"/>
      <c r="H544" s="760" t="s">
        <v>41</v>
      </c>
      <c r="I544" s="774"/>
      <c r="J544" s="94">
        <f>J540-J542</f>
        <v>0</v>
      </c>
      <c r="K544" s="95">
        <f>K540-K542</f>
        <v>95</v>
      </c>
    </row>
    <row r="545" spans="1:11" s="101" customFormat="1" ht="17.100000000000001" customHeight="1" thickBot="1">
      <c r="A545" s="771"/>
      <c r="B545" s="772"/>
      <c r="C545" s="772"/>
      <c r="D545" s="772"/>
      <c r="E545" s="772"/>
      <c r="F545" s="772"/>
      <c r="G545" s="779"/>
      <c r="H545" s="762" t="s">
        <v>42</v>
      </c>
      <c r="I545" s="780"/>
      <c r="J545" s="92">
        <f>J541-J543</f>
        <v>0</v>
      </c>
      <c r="K545" s="93">
        <f>K541-K543</f>
        <v>0</v>
      </c>
    </row>
    <row r="546" spans="1:11" s="101" customFormat="1" ht="17.100000000000001" customHeight="1">
      <c r="A546" s="777" t="s">
        <v>711</v>
      </c>
      <c r="B546" s="770"/>
      <c r="C546" s="770"/>
      <c r="D546" s="770"/>
      <c r="E546" s="770"/>
      <c r="F546" s="770"/>
      <c r="G546" s="778"/>
      <c r="H546" s="760" t="s">
        <v>41</v>
      </c>
      <c r="I546" s="774"/>
      <c r="J546" s="148">
        <f>J1424</f>
        <v>0</v>
      </c>
      <c r="K546" s="149">
        <f>K1424</f>
        <v>80</v>
      </c>
    </row>
    <row r="547" spans="1:11" s="101" customFormat="1" ht="17.100000000000001" customHeight="1" thickBot="1">
      <c r="A547" s="771"/>
      <c r="B547" s="772"/>
      <c r="C547" s="772"/>
      <c r="D547" s="772"/>
      <c r="E547" s="772"/>
      <c r="F547" s="772"/>
      <c r="G547" s="779"/>
      <c r="H547" s="762" t="s">
        <v>42</v>
      </c>
      <c r="I547" s="780"/>
      <c r="J547" s="92">
        <f>J1425</f>
        <v>0</v>
      </c>
      <c r="K547" s="137">
        <f>K1425</f>
        <v>0</v>
      </c>
    </row>
    <row r="548" spans="1:11" s="101" customFormat="1" ht="17.100000000000001" customHeight="1">
      <c r="A548" s="777" t="s">
        <v>228</v>
      </c>
      <c r="B548" s="770"/>
      <c r="C548" s="770"/>
      <c r="D548" s="770"/>
      <c r="E548" s="770"/>
      <c r="F548" s="770"/>
      <c r="G548" s="778"/>
      <c r="H548" s="760" t="s">
        <v>41</v>
      </c>
      <c r="I548" s="774"/>
      <c r="J548" s="94">
        <f>J544-J546</f>
        <v>0</v>
      </c>
      <c r="K548" s="95">
        <f>K544-K546</f>
        <v>15</v>
      </c>
    </row>
    <row r="549" spans="1:11" s="101" customFormat="1" ht="17.100000000000001" customHeight="1" thickBot="1">
      <c r="A549" s="771"/>
      <c r="B549" s="772"/>
      <c r="C549" s="772"/>
      <c r="D549" s="772"/>
      <c r="E549" s="772"/>
      <c r="F549" s="772"/>
      <c r="G549" s="779"/>
      <c r="H549" s="762" t="s">
        <v>42</v>
      </c>
      <c r="I549" s="780"/>
      <c r="J549" s="92">
        <f>J545-J547</f>
        <v>0</v>
      </c>
      <c r="K549" s="93">
        <f>K545-K547</f>
        <v>0</v>
      </c>
    </row>
    <row r="550" spans="1:11" s="101" customFormat="1" ht="17.100000000000001" customHeight="1">
      <c r="A550" s="801" t="s">
        <v>712</v>
      </c>
      <c r="B550" s="770"/>
      <c r="C550" s="770"/>
      <c r="D550" s="802"/>
      <c r="E550" s="807" t="s">
        <v>229</v>
      </c>
      <c r="F550" s="808"/>
      <c r="G550" s="808"/>
      <c r="H550" s="808"/>
      <c r="I550" s="809"/>
      <c r="J550" s="102">
        <v>0</v>
      </c>
      <c r="K550" s="103">
        <f>(K546+K547)/(K534+K535)*100</f>
        <v>10.666666666666668</v>
      </c>
    </row>
    <row r="551" spans="1:11" s="101" customFormat="1" ht="17.100000000000001" customHeight="1">
      <c r="A551" s="803"/>
      <c r="B551" s="804"/>
      <c r="C551" s="804"/>
      <c r="D551" s="805"/>
      <c r="E551" s="810" t="s">
        <v>230</v>
      </c>
      <c r="F551" s="811"/>
      <c r="G551" s="811"/>
      <c r="H551" s="811"/>
      <c r="I551" s="812"/>
      <c r="J551" s="104">
        <v>0</v>
      </c>
      <c r="K551" s="105">
        <f>(K546+K547)/(K540+K541)*100</f>
        <v>84.210526315789465</v>
      </c>
    </row>
    <row r="552" spans="1:11" s="101" customFormat="1" ht="17.100000000000001" customHeight="1" thickBot="1">
      <c r="A552" s="771"/>
      <c r="B552" s="772"/>
      <c r="C552" s="772"/>
      <c r="D552" s="806"/>
      <c r="E552" s="813" t="s">
        <v>231</v>
      </c>
      <c r="F552" s="814"/>
      <c r="G552" s="814"/>
      <c r="H552" s="814"/>
      <c r="I552" s="815"/>
      <c r="J552" s="106">
        <v>0</v>
      </c>
      <c r="K552" s="107">
        <f>(K546+K547)/(K544+K545)*100</f>
        <v>84.210526315789465</v>
      </c>
    </row>
    <row r="553" spans="1:11" s="101" customFormat="1" ht="22.5" customHeight="1" thickBot="1">
      <c r="A553" s="798" t="s">
        <v>244</v>
      </c>
      <c r="B553" s="799"/>
      <c r="C553" s="799"/>
      <c r="D553" s="799"/>
      <c r="E553" s="799"/>
      <c r="F553" s="799"/>
      <c r="G553" s="799"/>
      <c r="H553" s="799"/>
      <c r="I553" s="799"/>
      <c r="J553" s="799"/>
      <c r="K553" s="800"/>
    </row>
    <row r="592" spans="1:11" ht="17.100000000000001" customHeight="1">
      <c r="A592" s="768" t="s">
        <v>209</v>
      </c>
      <c r="B592" s="768"/>
      <c r="C592" s="768"/>
      <c r="D592" s="768"/>
      <c r="E592" s="768"/>
      <c r="F592" s="768"/>
      <c r="G592" s="768"/>
      <c r="H592" s="768"/>
      <c r="I592" s="768"/>
      <c r="J592" s="768"/>
      <c r="K592" s="768"/>
    </row>
    <row r="593" spans="1:15" ht="17.100000000000001" customHeight="1">
      <c r="A593" s="768" t="s">
        <v>708</v>
      </c>
      <c r="B593" s="768"/>
      <c r="C593" s="768"/>
      <c r="D593" s="768"/>
      <c r="E593" s="768"/>
      <c r="F593" s="768"/>
      <c r="G593" s="768"/>
      <c r="H593" s="768"/>
      <c r="I593" s="768"/>
      <c r="J593" s="768"/>
      <c r="K593" s="768"/>
    </row>
    <row r="594" spans="1:15" ht="17.100000000000001" customHeight="1">
      <c r="A594" s="768" t="s">
        <v>245</v>
      </c>
      <c r="B594" s="768"/>
      <c r="C594" s="768"/>
      <c r="D594" s="768"/>
      <c r="E594" s="768"/>
      <c r="F594" s="768"/>
      <c r="G594" s="768"/>
      <c r="H594" s="768"/>
      <c r="I594" s="768"/>
      <c r="J594" s="768"/>
      <c r="K594" s="768"/>
    </row>
    <row r="595" spans="1:15" ht="15" customHeight="1" thickBot="1">
      <c r="A595" s="73"/>
      <c r="B595" s="73"/>
      <c r="C595" s="74"/>
      <c r="D595" s="74"/>
      <c r="E595" s="75"/>
      <c r="F595" s="74"/>
      <c r="G595" s="75"/>
      <c r="H595" s="75"/>
      <c r="I595" s="75"/>
      <c r="J595" s="76"/>
      <c r="K595" s="76" t="s">
        <v>211</v>
      </c>
    </row>
    <row r="596" spans="1:15" s="78" customFormat="1" ht="35.25" customHeight="1">
      <c r="A596" s="769" t="s">
        <v>212</v>
      </c>
      <c r="B596" s="770"/>
      <c r="C596" s="769" t="s">
        <v>213</v>
      </c>
      <c r="D596" s="726"/>
      <c r="E596" s="77" t="s">
        <v>214</v>
      </c>
      <c r="F596" s="773" t="s">
        <v>215</v>
      </c>
      <c r="G596" s="774"/>
      <c r="H596" s="773" t="s">
        <v>709</v>
      </c>
      <c r="I596" s="775"/>
      <c r="J596" s="773" t="s">
        <v>710</v>
      </c>
      <c r="K596" s="775"/>
    </row>
    <row r="597" spans="1:15" s="78" customFormat="1" ht="18" customHeight="1" thickBot="1">
      <c r="A597" s="771"/>
      <c r="B597" s="772"/>
      <c r="C597" s="776" t="s">
        <v>218</v>
      </c>
      <c r="D597" s="755"/>
      <c r="E597" s="79" t="s">
        <v>70</v>
      </c>
      <c r="F597" s="80" t="s">
        <v>219</v>
      </c>
      <c r="G597" s="79" t="s">
        <v>70</v>
      </c>
      <c r="H597" s="80" t="s">
        <v>219</v>
      </c>
      <c r="I597" s="79" t="s">
        <v>70</v>
      </c>
      <c r="J597" s="80" t="s">
        <v>219</v>
      </c>
      <c r="K597" s="79" t="s">
        <v>70</v>
      </c>
    </row>
    <row r="598" spans="1:15" s="71" customFormat="1" ht="18" customHeight="1" thickBot="1">
      <c r="A598" s="763" t="s">
        <v>734</v>
      </c>
      <c r="B598" s="764"/>
      <c r="C598" s="767" t="s">
        <v>41</v>
      </c>
      <c r="D598" s="761"/>
      <c r="E598" s="857">
        <f>E758+E664</f>
        <v>2</v>
      </c>
      <c r="F598" s="752">
        <f>F376</f>
        <v>0</v>
      </c>
      <c r="G598" s="752">
        <f>G376</f>
        <v>11639</v>
      </c>
      <c r="H598" s="752">
        <f>H376</f>
        <v>0</v>
      </c>
      <c r="I598" s="752">
        <f>I376</f>
        <v>7628</v>
      </c>
      <c r="J598" s="81">
        <f>J664</f>
        <v>0</v>
      </c>
      <c r="K598" s="81">
        <f>K376</f>
        <v>3989</v>
      </c>
    </row>
    <row r="599" spans="1:15" s="71" customFormat="1" ht="18" customHeight="1" thickBot="1">
      <c r="A599" s="765"/>
      <c r="B599" s="766"/>
      <c r="C599" s="754" t="s">
        <v>42</v>
      </c>
      <c r="D599" s="755"/>
      <c r="E599" s="877"/>
      <c r="F599" s="753"/>
      <c r="G599" s="753"/>
      <c r="H599" s="753"/>
      <c r="I599" s="753"/>
      <c r="J599" s="81">
        <f>J759</f>
        <v>0</v>
      </c>
      <c r="K599" s="81">
        <f>K377</f>
        <v>11</v>
      </c>
    </row>
    <row r="600" spans="1:15" s="71" customFormat="1" ht="18" customHeight="1">
      <c r="A600" s="763" t="s">
        <v>736</v>
      </c>
      <c r="B600" s="764"/>
      <c r="C600" s="767" t="s">
        <v>41</v>
      </c>
      <c r="D600" s="761"/>
      <c r="E600" s="752">
        <f t="shared" ref="E600:K600" si="11">E420</f>
        <v>5</v>
      </c>
      <c r="F600" s="857">
        <f t="shared" si="11"/>
        <v>0</v>
      </c>
      <c r="G600" s="752">
        <f t="shared" si="11"/>
        <v>234950</v>
      </c>
      <c r="H600" s="857">
        <f t="shared" si="11"/>
        <v>0</v>
      </c>
      <c r="I600" s="752">
        <f t="shared" si="11"/>
        <v>185117</v>
      </c>
      <c r="J600" s="81">
        <f t="shared" si="11"/>
        <v>0</v>
      </c>
      <c r="K600" s="82">
        <f t="shared" si="11"/>
        <v>14850</v>
      </c>
    </row>
    <row r="601" spans="1:15" s="71" customFormat="1" ht="18" customHeight="1">
      <c r="A601" s="829"/>
      <c r="B601" s="830"/>
      <c r="C601" s="825" t="s">
        <v>42</v>
      </c>
      <c r="D601" s="826"/>
      <c r="E601" s="824"/>
      <c r="F601" s="858"/>
      <c r="G601" s="824"/>
      <c r="H601" s="858"/>
      <c r="I601" s="824"/>
      <c r="J601" s="152">
        <f>J421</f>
        <v>0</v>
      </c>
      <c r="K601" s="153">
        <f>K421</f>
        <v>3250</v>
      </c>
    </row>
    <row r="602" spans="1:15" s="111" customFormat="1" ht="18" customHeight="1" thickBot="1">
      <c r="A602" s="765"/>
      <c r="B602" s="766"/>
      <c r="C602" s="827" t="s">
        <v>43</v>
      </c>
      <c r="D602" s="819"/>
      <c r="E602" s="753"/>
      <c r="F602" s="876"/>
      <c r="G602" s="753"/>
      <c r="H602" s="876"/>
      <c r="I602" s="753"/>
      <c r="J602" s="109" t="str">
        <f>J422</f>
        <v>(0)</v>
      </c>
      <c r="K602" s="154" t="str">
        <f>K422</f>
        <v>(167)</v>
      </c>
    </row>
    <row r="603" spans="1:15" s="71" customFormat="1" ht="18" customHeight="1">
      <c r="A603" s="763" t="s">
        <v>743</v>
      </c>
      <c r="B603" s="764"/>
      <c r="C603" s="767" t="s">
        <v>41</v>
      </c>
      <c r="D603" s="761"/>
      <c r="E603" s="752">
        <f t="shared" ref="E603:K603" si="12">E476</f>
        <v>1</v>
      </c>
      <c r="F603" s="857">
        <f t="shared" si="12"/>
        <v>0</v>
      </c>
      <c r="G603" s="857">
        <f t="shared" si="12"/>
        <v>400</v>
      </c>
      <c r="H603" s="857">
        <f t="shared" si="12"/>
        <v>0</v>
      </c>
      <c r="I603" s="857">
        <f t="shared" si="12"/>
        <v>0</v>
      </c>
      <c r="J603" s="81">
        <f t="shared" si="12"/>
        <v>0</v>
      </c>
      <c r="K603" s="81">
        <f t="shared" si="12"/>
        <v>400</v>
      </c>
    </row>
    <row r="604" spans="1:15" s="71" customFormat="1" ht="18" customHeight="1" thickBot="1">
      <c r="A604" s="765"/>
      <c r="B604" s="766"/>
      <c r="C604" s="754" t="s">
        <v>42</v>
      </c>
      <c r="D604" s="755"/>
      <c r="E604" s="753"/>
      <c r="F604" s="876"/>
      <c r="G604" s="876"/>
      <c r="H604" s="876"/>
      <c r="I604" s="876"/>
      <c r="J604" s="155">
        <f>J477</f>
        <v>0</v>
      </c>
      <c r="K604" s="155">
        <f>K477</f>
        <v>0</v>
      </c>
      <c r="O604" s="122"/>
    </row>
    <row r="605" spans="1:15" s="71" customFormat="1" ht="18" customHeight="1">
      <c r="A605" s="763" t="s">
        <v>741</v>
      </c>
      <c r="B605" s="764"/>
      <c r="C605" s="767" t="s">
        <v>41</v>
      </c>
      <c r="D605" s="761"/>
      <c r="E605" s="752">
        <f t="shared" ref="E605:K605" si="13">E534</f>
        <v>1</v>
      </c>
      <c r="F605" s="857">
        <f t="shared" si="13"/>
        <v>0</v>
      </c>
      <c r="G605" s="857">
        <f>G534</f>
        <v>11900</v>
      </c>
      <c r="H605" s="857">
        <f t="shared" si="13"/>
        <v>0</v>
      </c>
      <c r="I605" s="752">
        <f t="shared" si="13"/>
        <v>11150</v>
      </c>
      <c r="J605" s="81">
        <f t="shared" si="13"/>
        <v>0</v>
      </c>
      <c r="K605" s="82">
        <f t="shared" si="13"/>
        <v>750</v>
      </c>
    </row>
    <row r="606" spans="1:15" s="71" customFormat="1" ht="18" customHeight="1" thickBot="1">
      <c r="A606" s="765"/>
      <c r="B606" s="766"/>
      <c r="C606" s="754" t="s">
        <v>42</v>
      </c>
      <c r="D606" s="755"/>
      <c r="E606" s="753"/>
      <c r="F606" s="876"/>
      <c r="G606" s="876"/>
      <c r="H606" s="876"/>
      <c r="I606" s="753"/>
      <c r="J606" s="83">
        <f>J535</f>
        <v>0</v>
      </c>
      <c r="K606" s="84">
        <f>K535</f>
        <v>0</v>
      </c>
      <c r="O606" s="122"/>
    </row>
    <row r="607" spans="1:15" s="71" customFormat="1" ht="18" customHeight="1">
      <c r="A607" s="878" t="s">
        <v>744</v>
      </c>
      <c r="B607" s="879"/>
      <c r="C607" s="884" t="s">
        <v>41</v>
      </c>
      <c r="D607" s="761"/>
      <c r="E607" s="885">
        <f>SUM(E598:E606)</f>
        <v>9</v>
      </c>
      <c r="F607" s="888">
        <f>SUM(F598:F606)</f>
        <v>0</v>
      </c>
      <c r="G607" s="885">
        <f>SUM(G598:G606)</f>
        <v>258889</v>
      </c>
      <c r="H607" s="888">
        <f>SUM(H598:H606)</f>
        <v>0</v>
      </c>
      <c r="I607" s="885">
        <f>SUM(I598:I606)</f>
        <v>203895</v>
      </c>
      <c r="J607" s="156">
        <f>J598+J600+J605</f>
        <v>0</v>
      </c>
      <c r="K607" s="157">
        <f>K598+K600+K605+K603</f>
        <v>19989</v>
      </c>
      <c r="O607" s="123"/>
    </row>
    <row r="608" spans="1:15" s="71" customFormat="1" ht="18" customHeight="1">
      <c r="A608" s="880"/>
      <c r="B608" s="881"/>
      <c r="C608" s="897" t="s">
        <v>42</v>
      </c>
      <c r="D608" s="826"/>
      <c r="E608" s="886"/>
      <c r="F608" s="889"/>
      <c r="G608" s="886"/>
      <c r="H608" s="889"/>
      <c r="I608" s="886"/>
      <c r="J608" s="158">
        <f>J599+J601+J606</f>
        <v>0</v>
      </c>
      <c r="K608" s="159">
        <f>K599+K601+K606</f>
        <v>3261</v>
      </c>
      <c r="O608" s="101"/>
    </row>
    <row r="609" spans="1:15" s="111" customFormat="1" ht="18" customHeight="1" thickBot="1">
      <c r="A609" s="882"/>
      <c r="B609" s="883"/>
      <c r="C609" s="898" t="s">
        <v>43</v>
      </c>
      <c r="D609" s="819"/>
      <c r="E609" s="887"/>
      <c r="F609" s="890"/>
      <c r="G609" s="887"/>
      <c r="H609" s="890"/>
      <c r="I609" s="887"/>
      <c r="J609" s="160" t="str">
        <f>J602</f>
        <v>(0)</v>
      </c>
      <c r="K609" s="161" t="str">
        <f>K602</f>
        <v>(167)</v>
      </c>
      <c r="O609" s="123"/>
    </row>
    <row r="610" spans="1:15" s="71" customFormat="1" ht="18" customHeight="1">
      <c r="A610" s="756" t="s">
        <v>220</v>
      </c>
      <c r="B610" s="85" t="s">
        <v>221</v>
      </c>
      <c r="C610" s="820" t="s">
        <v>41</v>
      </c>
      <c r="D610" s="761"/>
      <c r="E610" s="821">
        <f t="shared" ref="E610:J610" si="14">E378+E423+E536</f>
        <v>0</v>
      </c>
      <c r="F610" s="894">
        <f t="shared" si="14"/>
        <v>0</v>
      </c>
      <c r="G610" s="821">
        <f t="shared" si="14"/>
        <v>803</v>
      </c>
      <c r="H610" s="894">
        <f t="shared" si="14"/>
        <v>0</v>
      </c>
      <c r="I610" s="821">
        <f t="shared" si="14"/>
        <v>6700</v>
      </c>
      <c r="J610" s="94">
        <f t="shared" si="14"/>
        <v>0</v>
      </c>
      <c r="K610" s="95">
        <f>K378+K423+K536+K478</f>
        <v>7503</v>
      </c>
    </row>
    <row r="611" spans="1:15" s="71" customFormat="1" ht="18" customHeight="1">
      <c r="A611" s="828"/>
      <c r="B611" s="891" t="s">
        <v>222</v>
      </c>
      <c r="C611" s="893" t="s">
        <v>42</v>
      </c>
      <c r="D611" s="826"/>
      <c r="E611" s="822"/>
      <c r="F611" s="895"/>
      <c r="G611" s="822"/>
      <c r="H611" s="895"/>
      <c r="I611" s="822"/>
      <c r="J611" s="140">
        <f>J379+J424+J537</f>
        <v>0</v>
      </c>
      <c r="K611" s="162">
        <f>K379+K424+K537</f>
        <v>0</v>
      </c>
    </row>
    <row r="612" spans="1:15" s="111" customFormat="1" ht="18" customHeight="1" thickBot="1">
      <c r="A612" s="757"/>
      <c r="B612" s="892"/>
      <c r="C612" s="818" t="s">
        <v>43</v>
      </c>
      <c r="D612" s="819"/>
      <c r="E612" s="823"/>
      <c r="F612" s="896"/>
      <c r="G612" s="823"/>
      <c r="H612" s="896"/>
      <c r="I612" s="823"/>
      <c r="J612" s="115" t="str">
        <f>J425</f>
        <v>(0)</v>
      </c>
      <c r="K612" s="163" t="str">
        <f>K425</f>
        <v>(0)</v>
      </c>
    </row>
    <row r="613" spans="1:15" s="71" customFormat="1" ht="18" customHeight="1">
      <c r="A613" s="758"/>
      <c r="B613" s="85" t="s">
        <v>223</v>
      </c>
      <c r="C613" s="820" t="s">
        <v>41</v>
      </c>
      <c r="D613" s="761"/>
      <c r="E613" s="821">
        <f t="shared" ref="E613:J613" si="15">E380+E426+E538</f>
        <v>0</v>
      </c>
      <c r="F613" s="894">
        <f t="shared" si="15"/>
        <v>0</v>
      </c>
      <c r="G613" s="821">
        <f t="shared" si="15"/>
        <v>0</v>
      </c>
      <c r="H613" s="894">
        <f t="shared" si="15"/>
        <v>0</v>
      </c>
      <c r="I613" s="821">
        <f t="shared" si="15"/>
        <v>655</v>
      </c>
      <c r="J613" s="94">
        <f t="shared" si="15"/>
        <v>0</v>
      </c>
      <c r="K613" s="95">
        <f>K380+K426+K538+K480</f>
        <v>804</v>
      </c>
    </row>
    <row r="614" spans="1:15" s="71" customFormat="1" ht="18" customHeight="1">
      <c r="A614" s="758"/>
      <c r="B614" s="891" t="s">
        <v>224</v>
      </c>
      <c r="C614" s="893" t="s">
        <v>42</v>
      </c>
      <c r="D614" s="826"/>
      <c r="E614" s="822"/>
      <c r="F614" s="895"/>
      <c r="G614" s="822"/>
      <c r="H614" s="895"/>
      <c r="I614" s="822"/>
      <c r="J614" s="140">
        <f>J381+J427+J539</f>
        <v>0</v>
      </c>
      <c r="K614" s="162">
        <f>K381+K427+K539</f>
        <v>0</v>
      </c>
    </row>
    <row r="615" spans="1:15" s="111" customFormat="1" ht="18" customHeight="1" thickBot="1">
      <c r="A615" s="759"/>
      <c r="B615" s="892"/>
      <c r="C615" s="818" t="s">
        <v>43</v>
      </c>
      <c r="D615" s="819"/>
      <c r="E615" s="823"/>
      <c r="F615" s="896"/>
      <c r="G615" s="823"/>
      <c r="H615" s="896"/>
      <c r="I615" s="823"/>
      <c r="J615" s="115" t="str">
        <f>J428</f>
        <v>(0)</v>
      </c>
      <c r="K615" s="163" t="str">
        <f>K428</f>
        <v>(0)</v>
      </c>
    </row>
    <row r="616" spans="1:15" s="71" customFormat="1" ht="18" customHeight="1">
      <c r="A616" s="791" t="s">
        <v>745</v>
      </c>
      <c r="B616" s="792"/>
      <c r="C616" s="795" t="s">
        <v>41</v>
      </c>
      <c r="D616" s="761"/>
      <c r="E616" s="781">
        <f t="shared" ref="E616:K616" si="16">(E607+E610)-E613</f>
        <v>9</v>
      </c>
      <c r="F616" s="796">
        <f t="shared" si="16"/>
        <v>0</v>
      </c>
      <c r="G616" s="781">
        <f t="shared" si="16"/>
        <v>259692</v>
      </c>
      <c r="H616" s="796">
        <f t="shared" si="16"/>
        <v>0</v>
      </c>
      <c r="I616" s="781">
        <f t="shared" si="16"/>
        <v>209940</v>
      </c>
      <c r="J616" s="97">
        <f t="shared" si="16"/>
        <v>0</v>
      </c>
      <c r="K616" s="98">
        <f t="shared" si="16"/>
        <v>26688</v>
      </c>
    </row>
    <row r="617" spans="1:15" s="71" customFormat="1" ht="18" customHeight="1">
      <c r="A617" s="836"/>
      <c r="B617" s="835"/>
      <c r="C617" s="832" t="s">
        <v>42</v>
      </c>
      <c r="D617" s="826"/>
      <c r="E617" s="837"/>
      <c r="F617" s="831"/>
      <c r="G617" s="837"/>
      <c r="H617" s="831"/>
      <c r="I617" s="837"/>
      <c r="J617" s="118">
        <f>(J608+J611)-J614</f>
        <v>0</v>
      </c>
      <c r="K617" s="119">
        <f>(K608+K611)-K614</f>
        <v>3261</v>
      </c>
    </row>
    <row r="618" spans="1:15" s="111" customFormat="1" ht="18" customHeight="1" thickBot="1">
      <c r="A618" s="793"/>
      <c r="B618" s="794"/>
      <c r="C618" s="833" t="s">
        <v>43</v>
      </c>
      <c r="D618" s="819"/>
      <c r="E618" s="782"/>
      <c r="F618" s="797"/>
      <c r="G618" s="782"/>
      <c r="H618" s="797"/>
      <c r="I618" s="782"/>
      <c r="J618" s="120" t="s">
        <v>234</v>
      </c>
      <c r="K618" s="121" t="s">
        <v>246</v>
      </c>
    </row>
    <row r="619" spans="1:15" s="71" customFormat="1" ht="18" customHeight="1">
      <c r="A619" s="784" t="s">
        <v>225</v>
      </c>
      <c r="B619" s="899" t="s">
        <v>746</v>
      </c>
      <c r="C619" s="900"/>
      <c r="D619" s="900"/>
      <c r="E619" s="900"/>
      <c r="F619" s="900"/>
      <c r="G619" s="901"/>
      <c r="H619" s="760" t="s">
        <v>41</v>
      </c>
      <c r="I619" s="774"/>
      <c r="J619" s="94">
        <f>J384+J432+J542</f>
        <v>0</v>
      </c>
      <c r="K619" s="95">
        <f>K384+K432+K542</f>
        <v>0</v>
      </c>
    </row>
    <row r="620" spans="1:15" s="71" customFormat="1" ht="22.5" customHeight="1" thickBot="1">
      <c r="A620" s="785"/>
      <c r="B620" s="902"/>
      <c r="C620" s="902"/>
      <c r="D620" s="902"/>
      <c r="E620" s="902"/>
      <c r="F620" s="902"/>
      <c r="G620" s="903"/>
      <c r="H620" s="762" t="s">
        <v>42</v>
      </c>
      <c r="I620" s="780"/>
      <c r="J620" s="92">
        <f>J385+J433+J543</f>
        <v>0</v>
      </c>
      <c r="K620" s="93">
        <f>K385+K433+K543</f>
        <v>11</v>
      </c>
    </row>
    <row r="621" spans="1:15" s="101" customFormat="1" ht="18" customHeight="1">
      <c r="A621" s="777" t="s">
        <v>227</v>
      </c>
      <c r="B621" s="770"/>
      <c r="C621" s="770"/>
      <c r="D621" s="770"/>
      <c r="E621" s="770"/>
      <c r="F621" s="770"/>
      <c r="G621" s="778"/>
      <c r="H621" s="760" t="s">
        <v>41</v>
      </c>
      <c r="I621" s="774"/>
      <c r="J621" s="94">
        <f>J616-J619</f>
        <v>0</v>
      </c>
      <c r="K621" s="95">
        <f>K616-K619</f>
        <v>26688</v>
      </c>
    </row>
    <row r="622" spans="1:15" s="101" customFormat="1" ht="18" customHeight="1" thickBot="1">
      <c r="A622" s="771"/>
      <c r="B622" s="772"/>
      <c r="C622" s="772"/>
      <c r="D622" s="772"/>
      <c r="E622" s="772"/>
      <c r="F622" s="772"/>
      <c r="G622" s="779"/>
      <c r="H622" s="762" t="s">
        <v>42</v>
      </c>
      <c r="I622" s="780"/>
      <c r="J622" s="92">
        <f>J617-J620</f>
        <v>0</v>
      </c>
      <c r="K622" s="93">
        <f>K617-K620</f>
        <v>3250</v>
      </c>
    </row>
    <row r="623" spans="1:15" s="101" customFormat="1" ht="18" customHeight="1">
      <c r="A623" s="777" t="s">
        <v>711</v>
      </c>
      <c r="B623" s="770"/>
      <c r="C623" s="770"/>
      <c r="D623" s="770"/>
      <c r="E623" s="770"/>
      <c r="F623" s="770"/>
      <c r="G623" s="778"/>
      <c r="H623" s="760" t="s">
        <v>41</v>
      </c>
      <c r="I623" s="774"/>
      <c r="J623" s="94">
        <f>J388+J436+J546</f>
        <v>0</v>
      </c>
      <c r="K623" s="95">
        <f>K388+K436+K546+K488</f>
        <v>23176</v>
      </c>
    </row>
    <row r="624" spans="1:15" s="101" customFormat="1" ht="18" customHeight="1" thickBot="1">
      <c r="A624" s="771"/>
      <c r="B624" s="772"/>
      <c r="C624" s="772"/>
      <c r="D624" s="772"/>
      <c r="E624" s="772"/>
      <c r="F624" s="772"/>
      <c r="G624" s="779"/>
      <c r="H624" s="762" t="s">
        <v>42</v>
      </c>
      <c r="I624" s="780"/>
      <c r="J624" s="92">
        <f>J389+J437+J547</f>
        <v>0</v>
      </c>
      <c r="K624" s="93">
        <f>K389+K437+K547</f>
        <v>1149</v>
      </c>
    </row>
    <row r="625" spans="1:11" s="101" customFormat="1" ht="18" customHeight="1">
      <c r="A625" s="777" t="s">
        <v>228</v>
      </c>
      <c r="B625" s="770"/>
      <c r="C625" s="770"/>
      <c r="D625" s="770"/>
      <c r="E625" s="770"/>
      <c r="F625" s="770"/>
      <c r="G625" s="778"/>
      <c r="H625" s="760" t="s">
        <v>41</v>
      </c>
      <c r="I625" s="774"/>
      <c r="J625" s="94">
        <f>J621-J623</f>
        <v>0</v>
      </c>
      <c r="K625" s="95">
        <f>K621-K623</f>
        <v>3512</v>
      </c>
    </row>
    <row r="626" spans="1:11" s="101" customFormat="1" ht="18" customHeight="1" thickBot="1">
      <c r="A626" s="771"/>
      <c r="B626" s="772"/>
      <c r="C626" s="772"/>
      <c r="D626" s="772"/>
      <c r="E626" s="772"/>
      <c r="F626" s="772"/>
      <c r="G626" s="779"/>
      <c r="H626" s="762" t="s">
        <v>42</v>
      </c>
      <c r="I626" s="780"/>
      <c r="J626" s="92">
        <f>J622-J624</f>
        <v>0</v>
      </c>
      <c r="K626" s="93">
        <f>K622-K624</f>
        <v>2101</v>
      </c>
    </row>
    <row r="627" spans="1:11" s="101" customFormat="1" ht="18" customHeight="1">
      <c r="A627" s="801" t="s">
        <v>712</v>
      </c>
      <c r="B627" s="911"/>
      <c r="C627" s="911"/>
      <c r="D627" s="802"/>
      <c r="E627" s="807" t="s">
        <v>229</v>
      </c>
      <c r="F627" s="808"/>
      <c r="G627" s="808"/>
      <c r="H627" s="808"/>
      <c r="I627" s="809"/>
      <c r="J627" s="102">
        <v>0</v>
      </c>
      <c r="K627" s="103">
        <f>(K623+K624)/(K607+K608)*100</f>
        <v>104.62365591397848</v>
      </c>
    </row>
    <row r="628" spans="1:11" s="101" customFormat="1" ht="18" customHeight="1">
      <c r="A628" s="912"/>
      <c r="B628" s="913"/>
      <c r="C628" s="913"/>
      <c r="D628" s="805"/>
      <c r="E628" s="810" t="s">
        <v>230</v>
      </c>
      <c r="F628" s="811"/>
      <c r="G628" s="811"/>
      <c r="H628" s="811"/>
      <c r="I628" s="812"/>
      <c r="J628" s="104">
        <v>0</v>
      </c>
      <c r="K628" s="105">
        <f>(K623+K624)/(K616+K617)*100</f>
        <v>81.221409729874111</v>
      </c>
    </row>
    <row r="629" spans="1:11" s="101" customFormat="1" ht="18" customHeight="1" thickBot="1">
      <c r="A629" s="844"/>
      <c r="B629" s="845"/>
      <c r="C629" s="845"/>
      <c r="D629" s="806"/>
      <c r="E629" s="813" t="s">
        <v>231</v>
      </c>
      <c r="F629" s="814"/>
      <c r="G629" s="814"/>
      <c r="H629" s="814"/>
      <c r="I629" s="815"/>
      <c r="J629" s="106">
        <v>0</v>
      </c>
      <c r="K629" s="107">
        <f>(K623+K624)/(K621+K622)*100</f>
        <v>81.251252588683272</v>
      </c>
    </row>
    <row r="630" spans="1:11" s="101" customFormat="1" ht="18" customHeight="1" thickBot="1">
      <c r="A630" s="839" t="s">
        <v>713</v>
      </c>
      <c r="B630" s="840"/>
      <c r="C630" s="840"/>
      <c r="D630" s="840"/>
      <c r="E630" s="840"/>
      <c r="F630" s="840"/>
      <c r="G630" s="841"/>
      <c r="H630" s="842" t="s">
        <v>43</v>
      </c>
      <c r="I630" s="843"/>
      <c r="J630" s="124" t="str">
        <f>J443</f>
        <v>(0)</v>
      </c>
      <c r="K630" s="164" t="str">
        <f>K443</f>
        <v>(71)</v>
      </c>
    </row>
    <row r="631" spans="1:11" s="101" customFormat="1" ht="18" customHeight="1">
      <c r="A631" s="801" t="s">
        <v>714</v>
      </c>
      <c r="B631" s="770"/>
      <c r="C631" s="770"/>
      <c r="D631" s="802"/>
      <c r="E631" s="807" t="s">
        <v>236</v>
      </c>
      <c r="F631" s="808"/>
      <c r="G631" s="808"/>
      <c r="H631" s="808"/>
      <c r="I631" s="809"/>
      <c r="J631" s="126" t="str">
        <f>J444</f>
        <v>(0)</v>
      </c>
      <c r="K631" s="165">
        <v>21</v>
      </c>
    </row>
    <row r="632" spans="1:11" s="101" customFormat="1" ht="18" customHeight="1" thickBot="1">
      <c r="A632" s="844"/>
      <c r="B632" s="845"/>
      <c r="C632" s="845"/>
      <c r="D632" s="806"/>
      <c r="E632" s="870" t="s">
        <v>237</v>
      </c>
      <c r="F632" s="871"/>
      <c r="G632" s="871"/>
      <c r="H632" s="871"/>
      <c r="I632" s="872"/>
      <c r="J632" s="128" t="str">
        <f>J445</f>
        <v>(0)</v>
      </c>
      <c r="K632" s="166">
        <v>21</v>
      </c>
    </row>
    <row r="633" spans="1:11" s="101" customFormat="1" ht="59.25" customHeight="1">
      <c r="A633" s="905" t="s">
        <v>247</v>
      </c>
      <c r="B633" s="906"/>
      <c r="C633" s="906"/>
      <c r="D633" s="906"/>
      <c r="E633" s="906"/>
      <c r="F633" s="906"/>
      <c r="G633" s="906"/>
      <c r="H633" s="906"/>
      <c r="I633" s="906"/>
      <c r="J633" s="906"/>
      <c r="K633" s="907"/>
    </row>
    <row r="634" spans="1:11" s="101" customFormat="1" ht="58.5" customHeight="1">
      <c r="A634" s="908" t="s">
        <v>248</v>
      </c>
      <c r="B634" s="909"/>
      <c r="C634" s="909"/>
      <c r="D634" s="909"/>
      <c r="E634" s="909"/>
      <c r="F634" s="909"/>
      <c r="G634" s="909"/>
      <c r="H634" s="909"/>
      <c r="I634" s="909"/>
      <c r="J634" s="909"/>
      <c r="K634" s="910"/>
    </row>
    <row r="635" spans="1:11" s="101" customFormat="1" ht="9.75" customHeight="1">
      <c r="A635" s="167"/>
      <c r="B635" s="168"/>
      <c r="C635" s="168"/>
      <c r="D635" s="168"/>
      <c r="E635" s="168"/>
      <c r="F635" s="168"/>
      <c r="G635" s="168"/>
      <c r="H635" s="168"/>
      <c r="I635" s="168"/>
      <c r="J635" s="168"/>
      <c r="K635" s="169"/>
    </row>
    <row r="636" spans="1:11" s="101" customFormat="1" ht="46.5" customHeight="1">
      <c r="A636" s="838" t="s">
        <v>767</v>
      </c>
      <c r="B636" s="666"/>
      <c r="C636" s="666"/>
      <c r="D636" s="666"/>
      <c r="E636" s="666"/>
      <c r="F636" s="666"/>
      <c r="G636" s="666"/>
      <c r="H636" s="666"/>
      <c r="I636" s="666"/>
      <c r="J636" s="666"/>
      <c r="K636" s="666"/>
    </row>
    <row r="641" spans="1:11" ht="15.95" customHeight="1">
      <c r="A641" s="743" t="s">
        <v>249</v>
      </c>
      <c r="B641" s="904"/>
      <c r="C641" s="904"/>
      <c r="D641" s="904"/>
      <c r="E641" s="904"/>
      <c r="F641" s="904"/>
      <c r="G641" s="904"/>
      <c r="H641" s="904"/>
      <c r="I641" s="904"/>
      <c r="J641" s="904"/>
      <c r="K641" s="904"/>
    </row>
    <row r="643" spans="1:11" ht="29.1" customHeight="1">
      <c r="A643" s="642" t="s">
        <v>250</v>
      </c>
      <c r="B643" s="642"/>
      <c r="C643" s="642"/>
      <c r="D643" s="642"/>
      <c r="E643" s="642"/>
      <c r="F643" s="642"/>
      <c r="G643" s="642"/>
      <c r="H643" s="642"/>
      <c r="I643" s="642"/>
      <c r="J643" s="642"/>
      <c r="K643" s="642"/>
    </row>
    <row r="645" spans="1:11" ht="29.1" customHeight="1">
      <c r="A645" s="642" t="s">
        <v>251</v>
      </c>
      <c r="B645" s="642"/>
      <c r="C645" s="642"/>
      <c r="D645" s="642"/>
      <c r="E645" s="642"/>
      <c r="F645" s="642"/>
      <c r="G645" s="642"/>
      <c r="H645" s="642"/>
      <c r="I645" s="642"/>
      <c r="J645" s="642"/>
      <c r="K645" s="642"/>
    </row>
    <row r="647" spans="1:11" ht="29.1" customHeight="1">
      <c r="A647" s="642" t="s">
        <v>252</v>
      </c>
      <c r="B647" s="642"/>
      <c r="C647" s="642"/>
      <c r="D647" s="642"/>
      <c r="E647" s="642"/>
      <c r="F647" s="642"/>
      <c r="G647" s="642"/>
      <c r="H647" s="642"/>
      <c r="I647" s="642"/>
      <c r="J647" s="642"/>
      <c r="K647" s="642"/>
    </row>
    <row r="649" spans="1:11" ht="29.1" customHeight="1">
      <c r="A649" s="642" t="s">
        <v>253</v>
      </c>
      <c r="B649" s="642"/>
      <c r="C649" s="642"/>
      <c r="D649" s="642"/>
      <c r="E649" s="642"/>
      <c r="F649" s="642"/>
      <c r="G649" s="642"/>
      <c r="H649" s="642"/>
      <c r="I649" s="642"/>
      <c r="J649" s="642"/>
      <c r="K649" s="642"/>
    </row>
    <row r="651" spans="1:11" ht="14.1" customHeight="1">
      <c r="A651" s="642" t="s">
        <v>254</v>
      </c>
      <c r="B651" s="642"/>
      <c r="C651" s="642"/>
      <c r="D651" s="642"/>
      <c r="E651" s="642"/>
      <c r="F651" s="642"/>
      <c r="G651" s="642"/>
      <c r="H651" s="642"/>
      <c r="I651" s="642"/>
      <c r="J651" s="642"/>
      <c r="K651" s="642"/>
    </row>
    <row r="653" spans="1:11" ht="29.1" customHeight="1">
      <c r="A653" s="642" t="s">
        <v>255</v>
      </c>
      <c r="B653" s="642"/>
      <c r="C653" s="642"/>
      <c r="D653" s="642"/>
      <c r="E653" s="642"/>
      <c r="F653" s="642"/>
      <c r="G653" s="642"/>
      <c r="H653" s="642"/>
      <c r="I653" s="642"/>
      <c r="J653" s="642"/>
      <c r="K653" s="642"/>
    </row>
    <row r="655" spans="1:11" ht="17.100000000000001" customHeight="1">
      <c r="A655" s="643" t="s">
        <v>747</v>
      </c>
      <c r="B655" s="640"/>
      <c r="C655" s="640"/>
      <c r="D655" s="640"/>
      <c r="E655" s="640"/>
      <c r="F655" s="640"/>
      <c r="G655" s="640"/>
      <c r="H655" s="640"/>
      <c r="I655" s="640"/>
      <c r="J655" s="640"/>
      <c r="K655" s="640"/>
    </row>
    <row r="657" spans="1:11" ht="17.100000000000001" customHeight="1">
      <c r="A657" s="768" t="s">
        <v>209</v>
      </c>
      <c r="B657" s="768"/>
      <c r="C657" s="768"/>
      <c r="D657" s="768"/>
      <c r="E657" s="768"/>
      <c r="F657" s="768"/>
      <c r="G657" s="768"/>
      <c r="H657" s="768"/>
      <c r="I657" s="768"/>
      <c r="J657" s="768"/>
      <c r="K657" s="768"/>
    </row>
    <row r="658" spans="1:11" ht="17.100000000000001" customHeight="1">
      <c r="A658" s="768" t="s">
        <v>717</v>
      </c>
      <c r="B658" s="768"/>
      <c r="C658" s="768"/>
      <c r="D658" s="768"/>
      <c r="E658" s="768"/>
      <c r="F658" s="768"/>
      <c r="G658" s="768"/>
      <c r="H658" s="768"/>
      <c r="I658" s="768"/>
      <c r="J658" s="768"/>
      <c r="K658" s="768"/>
    </row>
    <row r="659" spans="1:11" ht="17.100000000000001" customHeight="1">
      <c r="A659" s="768" t="s">
        <v>257</v>
      </c>
      <c r="B659" s="768"/>
      <c r="C659" s="768"/>
      <c r="D659" s="768"/>
      <c r="E659" s="768"/>
      <c r="F659" s="768"/>
      <c r="G659" s="768"/>
      <c r="H659" s="768"/>
      <c r="I659" s="768"/>
      <c r="J659" s="768"/>
      <c r="K659" s="768"/>
    </row>
    <row r="660" spans="1:11" ht="17.100000000000001" customHeight="1">
      <c r="A660" s="72"/>
      <c r="B660" s="72"/>
      <c r="C660" s="72"/>
      <c r="D660" s="72"/>
      <c r="E660" s="72"/>
      <c r="F660" s="72"/>
      <c r="G660" s="72"/>
      <c r="H660" s="72"/>
      <c r="I660" s="72"/>
      <c r="J660" s="72"/>
      <c r="K660" s="72"/>
    </row>
    <row r="661" spans="1:11" ht="15" customHeight="1" thickBot="1">
      <c r="A661" s="73"/>
      <c r="B661" s="73"/>
      <c r="C661" s="74"/>
      <c r="D661" s="74"/>
      <c r="E661" s="75"/>
      <c r="F661" s="74"/>
      <c r="G661" s="75"/>
      <c r="H661" s="75"/>
      <c r="I661" s="75"/>
      <c r="J661" s="76"/>
      <c r="K661" s="76" t="s">
        <v>211</v>
      </c>
    </row>
    <row r="662" spans="1:11" s="78" customFormat="1" ht="40.5" customHeight="1">
      <c r="A662" s="922" t="s">
        <v>258</v>
      </c>
      <c r="B662" s="922" t="s">
        <v>259</v>
      </c>
      <c r="C662" s="170" t="s">
        <v>213</v>
      </c>
      <c r="D662" s="922" t="s">
        <v>260</v>
      </c>
      <c r="E662" s="77" t="s">
        <v>214</v>
      </c>
      <c r="F662" s="773" t="s">
        <v>215</v>
      </c>
      <c r="G662" s="775"/>
      <c r="H662" s="773" t="s">
        <v>709</v>
      </c>
      <c r="I662" s="775"/>
      <c r="J662" s="773" t="s">
        <v>710</v>
      </c>
      <c r="K662" s="775"/>
    </row>
    <row r="663" spans="1:11" s="78" customFormat="1" ht="18" customHeight="1" thickBot="1">
      <c r="A663" s="923"/>
      <c r="B663" s="923"/>
      <c r="C663" s="171" t="s">
        <v>218</v>
      </c>
      <c r="D663" s="923"/>
      <c r="E663" s="79" t="s">
        <v>70</v>
      </c>
      <c r="F663" s="80" t="s">
        <v>219</v>
      </c>
      <c r="G663" s="79" t="s">
        <v>70</v>
      </c>
      <c r="H663" s="80" t="s">
        <v>219</v>
      </c>
      <c r="I663" s="79" t="s">
        <v>70</v>
      </c>
      <c r="J663" s="80" t="s">
        <v>219</v>
      </c>
      <c r="K663" s="79" t="s">
        <v>70</v>
      </c>
    </row>
    <row r="664" spans="1:11" s="71" customFormat="1" ht="21" customHeight="1">
      <c r="A664" s="914" t="s">
        <v>261</v>
      </c>
      <c r="B664" s="914" t="s">
        <v>176</v>
      </c>
      <c r="C664" s="172" t="s">
        <v>41</v>
      </c>
      <c r="D664" s="917" t="s">
        <v>262</v>
      </c>
      <c r="E664" s="859">
        <v>1</v>
      </c>
      <c r="F664" s="857">
        <v>0</v>
      </c>
      <c r="G664" s="861">
        <v>11628</v>
      </c>
      <c r="H664" s="857">
        <v>0</v>
      </c>
      <c r="I664" s="861">
        <v>7628</v>
      </c>
      <c r="J664" s="81">
        <v>0</v>
      </c>
      <c r="K664" s="82">
        <v>3989</v>
      </c>
    </row>
    <row r="665" spans="1:11" s="71" customFormat="1" ht="21" customHeight="1">
      <c r="A665" s="915"/>
      <c r="B665" s="915"/>
      <c r="C665" s="173" t="s">
        <v>42</v>
      </c>
      <c r="D665" s="918"/>
      <c r="E665" s="860"/>
      <c r="F665" s="858"/>
      <c r="G665" s="862"/>
      <c r="H665" s="858"/>
      <c r="I665" s="862"/>
      <c r="J665" s="152">
        <v>0</v>
      </c>
      <c r="K665" s="153">
        <v>0</v>
      </c>
    </row>
    <row r="666" spans="1:11" s="71" customFormat="1" ht="17.100000000000001" customHeight="1" thickBot="1">
      <c r="A666" s="916"/>
      <c r="B666" s="916"/>
      <c r="C666" s="174" t="s">
        <v>43</v>
      </c>
      <c r="D666" s="919"/>
      <c r="E666" s="920"/>
      <c r="F666" s="877"/>
      <c r="G666" s="921"/>
      <c r="H666" s="877"/>
      <c r="I666" s="921"/>
      <c r="J666" s="175" t="s">
        <v>263</v>
      </c>
      <c r="K666" s="176" t="s">
        <v>263</v>
      </c>
    </row>
    <row r="667" spans="1:11" s="71" customFormat="1" ht="17.100000000000001" customHeight="1">
      <c r="A667" s="954" t="s">
        <v>220</v>
      </c>
      <c r="B667" s="85" t="s">
        <v>221</v>
      </c>
      <c r="C667" s="177" t="s">
        <v>41</v>
      </c>
      <c r="D667" s="949" t="s">
        <v>264</v>
      </c>
      <c r="E667" s="855">
        <v>0</v>
      </c>
      <c r="F667" s="894">
        <v>0</v>
      </c>
      <c r="G667" s="945">
        <v>0</v>
      </c>
      <c r="H667" s="894">
        <v>0</v>
      </c>
      <c r="I667" s="945">
        <v>0</v>
      </c>
      <c r="J667" s="94">
        <v>0</v>
      </c>
      <c r="K667" s="95">
        <v>0</v>
      </c>
    </row>
    <row r="668" spans="1:11" s="71" customFormat="1" ht="17.100000000000001" customHeight="1">
      <c r="A668" s="891"/>
      <c r="B668" s="891" t="s">
        <v>222</v>
      </c>
      <c r="C668" s="178" t="s">
        <v>42</v>
      </c>
      <c r="D668" s="950"/>
      <c r="E668" s="856"/>
      <c r="F668" s="895"/>
      <c r="G668" s="946"/>
      <c r="H668" s="895"/>
      <c r="I668" s="946"/>
      <c r="J668" s="140">
        <v>0</v>
      </c>
      <c r="K668" s="162">
        <v>0</v>
      </c>
    </row>
    <row r="669" spans="1:11" s="71" customFormat="1" ht="17.100000000000001" customHeight="1" thickBot="1">
      <c r="A669" s="891"/>
      <c r="B669" s="948"/>
      <c r="C669" s="179" t="s">
        <v>43</v>
      </c>
      <c r="D669" s="951"/>
      <c r="E669" s="952"/>
      <c r="F669" s="953"/>
      <c r="G669" s="947"/>
      <c r="H669" s="953"/>
      <c r="I669" s="947"/>
      <c r="J669" s="180" t="s">
        <v>234</v>
      </c>
      <c r="K669" s="181" t="s">
        <v>234</v>
      </c>
    </row>
    <row r="670" spans="1:11" s="71" customFormat="1" ht="21" customHeight="1">
      <c r="A670" s="891"/>
      <c r="B670" s="85" t="s">
        <v>223</v>
      </c>
      <c r="C670" s="182" t="s">
        <v>41</v>
      </c>
      <c r="D670" s="949" t="s">
        <v>264</v>
      </c>
      <c r="E670" s="855">
        <v>0</v>
      </c>
      <c r="F670" s="894">
        <v>0</v>
      </c>
      <c r="G670" s="945">
        <v>0</v>
      </c>
      <c r="H670" s="894">
        <v>0</v>
      </c>
      <c r="I670" s="945">
        <v>0</v>
      </c>
      <c r="J670" s="94">
        <v>0</v>
      </c>
      <c r="K670" s="95">
        <v>0</v>
      </c>
    </row>
    <row r="671" spans="1:11" s="71" customFormat="1" ht="21" customHeight="1">
      <c r="A671" s="891"/>
      <c r="B671" s="891" t="s">
        <v>224</v>
      </c>
      <c r="C671" s="183" t="s">
        <v>42</v>
      </c>
      <c r="D671" s="950"/>
      <c r="E671" s="856"/>
      <c r="F671" s="895"/>
      <c r="G671" s="946"/>
      <c r="H671" s="895"/>
      <c r="I671" s="946"/>
      <c r="J671" s="140">
        <v>0</v>
      </c>
      <c r="K671" s="162">
        <v>0</v>
      </c>
    </row>
    <row r="672" spans="1:11" s="111" customFormat="1" ht="21" customHeight="1" thickBot="1">
      <c r="A672" s="948"/>
      <c r="B672" s="948"/>
      <c r="C672" s="117" t="s">
        <v>43</v>
      </c>
      <c r="D672" s="951"/>
      <c r="E672" s="952"/>
      <c r="F672" s="953"/>
      <c r="G672" s="947"/>
      <c r="H672" s="953"/>
      <c r="I672" s="947"/>
      <c r="J672" s="180" t="s">
        <v>234</v>
      </c>
      <c r="K672" s="181" t="s">
        <v>234</v>
      </c>
    </row>
    <row r="673" spans="1:11" s="71" customFormat="1" ht="21" customHeight="1">
      <c r="A673" s="935" t="s">
        <v>261</v>
      </c>
      <c r="B673" s="938" t="s">
        <v>176</v>
      </c>
      <c r="C673" s="184" t="s">
        <v>41</v>
      </c>
      <c r="D673" s="941" t="s">
        <v>262</v>
      </c>
      <c r="E673" s="865">
        <f t="shared" ref="E673:J673" si="17">(E664+E667)-E670</f>
        <v>1</v>
      </c>
      <c r="F673" s="796">
        <f t="shared" si="17"/>
        <v>0</v>
      </c>
      <c r="G673" s="863">
        <f>(G664+G667)-G670</f>
        <v>11628</v>
      </c>
      <c r="H673" s="796">
        <f t="shared" si="17"/>
        <v>0</v>
      </c>
      <c r="I673" s="863">
        <f t="shared" si="17"/>
        <v>7628</v>
      </c>
      <c r="J673" s="97">
        <f t="shared" si="17"/>
        <v>0</v>
      </c>
      <c r="K673" s="98">
        <f>(K664+K667)-K670</f>
        <v>3989</v>
      </c>
    </row>
    <row r="674" spans="1:11" s="71" customFormat="1" ht="17.100000000000001" customHeight="1">
      <c r="A674" s="936"/>
      <c r="B674" s="939"/>
      <c r="C674" s="185" t="s">
        <v>42</v>
      </c>
      <c r="D674" s="942"/>
      <c r="E674" s="866"/>
      <c r="F674" s="831"/>
      <c r="G674" s="864"/>
      <c r="H674" s="831"/>
      <c r="I674" s="864"/>
      <c r="J674" s="118">
        <f>(J665+J668)-J671</f>
        <v>0</v>
      </c>
      <c r="K674" s="119">
        <f>(K665+K668)-K671</f>
        <v>0</v>
      </c>
    </row>
    <row r="675" spans="1:11" s="71" customFormat="1" ht="17.100000000000001" customHeight="1" thickBot="1">
      <c r="A675" s="937"/>
      <c r="B675" s="940"/>
      <c r="C675" s="186" t="s">
        <v>43</v>
      </c>
      <c r="D675" s="943"/>
      <c r="E675" s="944"/>
      <c r="F675" s="924"/>
      <c r="G675" s="925"/>
      <c r="H675" s="924"/>
      <c r="I675" s="925"/>
      <c r="J675" s="120" t="s">
        <v>234</v>
      </c>
      <c r="K675" s="121" t="str">
        <f>K666</f>
        <v>0</v>
      </c>
    </row>
    <row r="676" spans="1:11" s="71" customFormat="1" ht="17.100000000000001" customHeight="1">
      <c r="A676" s="784" t="s">
        <v>225</v>
      </c>
      <c r="B676" s="927"/>
      <c r="C676" s="786"/>
      <c r="D676" s="786"/>
      <c r="E676" s="786"/>
      <c r="F676" s="786"/>
      <c r="G676" s="928"/>
      <c r="H676" s="760" t="s">
        <v>41</v>
      </c>
      <c r="I676" s="932"/>
      <c r="J676" s="94">
        <v>0</v>
      </c>
      <c r="K676" s="95">
        <v>0</v>
      </c>
    </row>
    <row r="677" spans="1:11" s="71" customFormat="1" ht="17.100000000000001" customHeight="1" thickBot="1">
      <c r="A677" s="926"/>
      <c r="B677" s="929"/>
      <c r="C677" s="930"/>
      <c r="D677" s="930"/>
      <c r="E677" s="930"/>
      <c r="F677" s="930"/>
      <c r="G677" s="931"/>
      <c r="H677" s="933" t="s">
        <v>42</v>
      </c>
      <c r="I677" s="934"/>
      <c r="J677" s="92">
        <v>0</v>
      </c>
      <c r="K677" s="93">
        <v>0</v>
      </c>
    </row>
    <row r="678" spans="1:11" s="101" customFormat="1" ht="17.100000000000001" customHeight="1">
      <c r="A678" s="777" t="s">
        <v>227</v>
      </c>
      <c r="B678" s="963"/>
      <c r="C678" s="963"/>
      <c r="D678" s="963"/>
      <c r="E678" s="963"/>
      <c r="F678" s="963"/>
      <c r="G678" s="964"/>
      <c r="H678" s="760" t="s">
        <v>41</v>
      </c>
      <c r="I678" s="932"/>
      <c r="J678" s="94">
        <f>J673-J676</f>
        <v>0</v>
      </c>
      <c r="K678" s="95">
        <f>K673-K676</f>
        <v>3989</v>
      </c>
    </row>
    <row r="679" spans="1:11" s="101" customFormat="1" ht="17.100000000000001" customHeight="1" thickBot="1">
      <c r="A679" s="965"/>
      <c r="B679" s="966"/>
      <c r="C679" s="966"/>
      <c r="D679" s="966"/>
      <c r="E679" s="966"/>
      <c r="F679" s="966"/>
      <c r="G679" s="967"/>
      <c r="H679" s="933" t="s">
        <v>42</v>
      </c>
      <c r="I679" s="934"/>
      <c r="J679" s="92">
        <f>J674-J677</f>
        <v>0</v>
      </c>
      <c r="K679" s="93">
        <f>K674-K677</f>
        <v>0</v>
      </c>
    </row>
    <row r="680" spans="1:11" s="101" customFormat="1" ht="17.100000000000001" customHeight="1">
      <c r="A680" s="777" t="s">
        <v>711</v>
      </c>
      <c r="B680" s="963"/>
      <c r="C680" s="963"/>
      <c r="D680" s="963"/>
      <c r="E680" s="963"/>
      <c r="F680" s="963"/>
      <c r="G680" s="964"/>
      <c r="H680" s="760" t="s">
        <v>41</v>
      </c>
      <c r="I680" s="932"/>
      <c r="J680" s="94">
        <v>0</v>
      </c>
      <c r="K680" s="95">
        <v>645</v>
      </c>
    </row>
    <row r="681" spans="1:11" s="101" customFormat="1" ht="17.100000000000001" customHeight="1" thickBot="1">
      <c r="A681" s="965"/>
      <c r="B681" s="966"/>
      <c r="C681" s="966"/>
      <c r="D681" s="966"/>
      <c r="E681" s="966"/>
      <c r="F681" s="966"/>
      <c r="G681" s="967"/>
      <c r="H681" s="933" t="s">
        <v>42</v>
      </c>
      <c r="I681" s="934"/>
      <c r="J681" s="92">
        <v>0</v>
      </c>
      <c r="K681" s="93">
        <v>0</v>
      </c>
    </row>
    <row r="682" spans="1:11" s="101" customFormat="1" ht="17.100000000000001" customHeight="1">
      <c r="A682" s="777" t="s">
        <v>228</v>
      </c>
      <c r="B682" s="963"/>
      <c r="C682" s="963"/>
      <c r="D682" s="963"/>
      <c r="E682" s="963"/>
      <c r="F682" s="963"/>
      <c r="G682" s="964"/>
      <c r="H682" s="760" t="s">
        <v>41</v>
      </c>
      <c r="I682" s="932"/>
      <c r="J682" s="94">
        <f>J678-J680</f>
        <v>0</v>
      </c>
      <c r="K682" s="95">
        <f>K678-K680</f>
        <v>3344</v>
      </c>
    </row>
    <row r="683" spans="1:11" s="101" customFormat="1" ht="12.75" customHeight="1" thickBot="1">
      <c r="A683" s="965"/>
      <c r="B683" s="966"/>
      <c r="C683" s="966"/>
      <c r="D683" s="966"/>
      <c r="E683" s="966"/>
      <c r="F683" s="966"/>
      <c r="G683" s="967"/>
      <c r="H683" s="933" t="s">
        <v>42</v>
      </c>
      <c r="I683" s="934"/>
      <c r="J683" s="92">
        <f>J679-J681</f>
        <v>0</v>
      </c>
      <c r="K683" s="93">
        <f>K679-K681</f>
        <v>0</v>
      </c>
    </row>
    <row r="684" spans="1:11" s="101" customFormat="1" ht="17.100000000000001" customHeight="1">
      <c r="A684" s="801" t="s">
        <v>712</v>
      </c>
      <c r="B684" s="956"/>
      <c r="C684" s="956"/>
      <c r="D684" s="957"/>
      <c r="E684" s="807" t="s">
        <v>229</v>
      </c>
      <c r="F684" s="808"/>
      <c r="G684" s="808"/>
      <c r="H684" s="808"/>
      <c r="I684" s="809"/>
      <c r="J684" s="102">
        <v>0</v>
      </c>
      <c r="K684" s="103">
        <f>(K680+K681)/(K664+K665)*100</f>
        <v>16.169466031586861</v>
      </c>
    </row>
    <row r="685" spans="1:11" s="101" customFormat="1" ht="17.100000000000001" customHeight="1">
      <c r="A685" s="968"/>
      <c r="B685" s="969"/>
      <c r="C685" s="969"/>
      <c r="D685" s="970"/>
      <c r="E685" s="810" t="s">
        <v>230</v>
      </c>
      <c r="F685" s="811"/>
      <c r="G685" s="811"/>
      <c r="H685" s="811"/>
      <c r="I685" s="812"/>
      <c r="J685" s="104">
        <v>0</v>
      </c>
      <c r="K685" s="105">
        <f>(K680+K681)/(K673+K674)*100</f>
        <v>16.169466031586861</v>
      </c>
    </row>
    <row r="686" spans="1:11" s="101" customFormat="1" ht="17.100000000000001" customHeight="1" thickBot="1">
      <c r="A686" s="958"/>
      <c r="B686" s="959"/>
      <c r="C686" s="959"/>
      <c r="D686" s="960"/>
      <c r="E686" s="813" t="s">
        <v>231</v>
      </c>
      <c r="F686" s="814"/>
      <c r="G686" s="814"/>
      <c r="H686" s="814"/>
      <c r="I686" s="815"/>
      <c r="J686" s="106">
        <v>0</v>
      </c>
      <c r="K686" s="107">
        <f>(K680+K681)/(K678+K679)*100</f>
        <v>16.169466031586861</v>
      </c>
    </row>
    <row r="687" spans="1:11" s="101" customFormat="1" ht="33.950000000000003" customHeight="1" thickBot="1">
      <c r="A687" s="839" t="s">
        <v>713</v>
      </c>
      <c r="B687" s="840"/>
      <c r="C687" s="840"/>
      <c r="D687" s="840"/>
      <c r="E687" s="840"/>
      <c r="F687" s="840"/>
      <c r="G687" s="841"/>
      <c r="H687" s="955" t="s">
        <v>43</v>
      </c>
      <c r="I687" s="843"/>
      <c r="J687" s="187" t="s">
        <v>234</v>
      </c>
      <c r="K687" s="187" t="s">
        <v>234</v>
      </c>
    </row>
    <row r="688" spans="1:11" s="101" customFormat="1" ht="17.100000000000001" customHeight="1">
      <c r="A688" s="801" t="s">
        <v>714</v>
      </c>
      <c r="B688" s="956"/>
      <c r="C688" s="956"/>
      <c r="D688" s="957"/>
      <c r="E688" s="807" t="s">
        <v>236</v>
      </c>
      <c r="F688" s="808"/>
      <c r="G688" s="808"/>
      <c r="H688" s="808"/>
      <c r="I688" s="809"/>
      <c r="J688" s="188" t="s">
        <v>234</v>
      </c>
      <c r="K688" s="188" t="s">
        <v>234</v>
      </c>
    </row>
    <row r="689" spans="1:12" s="101" customFormat="1" ht="17.100000000000001" customHeight="1" thickBot="1">
      <c r="A689" s="958"/>
      <c r="B689" s="959"/>
      <c r="C689" s="959"/>
      <c r="D689" s="960"/>
      <c r="E689" s="870" t="s">
        <v>237</v>
      </c>
      <c r="F689" s="871"/>
      <c r="G689" s="871"/>
      <c r="H689" s="871"/>
      <c r="I689" s="872"/>
      <c r="J689" s="189" t="s">
        <v>234</v>
      </c>
      <c r="K689" s="189" t="s">
        <v>234</v>
      </c>
    </row>
    <row r="690" spans="1:12" s="101" customFormat="1" ht="12.75" customHeight="1">
      <c r="A690" s="190"/>
      <c r="B690" s="190"/>
      <c r="C690" s="190"/>
      <c r="D690" s="191"/>
      <c r="E690" s="192"/>
      <c r="F690" s="192"/>
      <c r="G690" s="192"/>
      <c r="H690" s="192"/>
      <c r="I690" s="192"/>
      <c r="J690" s="193"/>
      <c r="K690" s="194"/>
    </row>
    <row r="691" spans="1:12" s="101" customFormat="1" ht="12.75" customHeight="1">
      <c r="A691" s="190"/>
      <c r="B691" s="190"/>
      <c r="C691" s="190"/>
      <c r="D691" s="191"/>
      <c r="E691" s="192"/>
      <c r="F691" s="192"/>
      <c r="G691" s="192"/>
      <c r="H691" s="192"/>
      <c r="I691" s="192"/>
      <c r="J691" s="193"/>
      <c r="K691" s="194"/>
    </row>
    <row r="692" spans="1:12" s="101" customFormat="1" ht="12.75" customHeight="1">
      <c r="A692" s="190"/>
      <c r="B692" s="190"/>
      <c r="C692" s="190"/>
      <c r="D692" s="191"/>
      <c r="E692" s="192"/>
      <c r="F692" s="192"/>
      <c r="G692" s="192"/>
      <c r="H692" s="192"/>
      <c r="I692" s="192"/>
      <c r="J692" s="193"/>
      <c r="K692" s="194"/>
    </row>
    <row r="693" spans="1:12" s="101" customFormat="1" ht="12.75" customHeight="1">
      <c r="A693" s="190"/>
      <c r="B693" s="190"/>
      <c r="C693" s="190"/>
      <c r="D693" s="191"/>
      <c r="E693" s="192"/>
      <c r="F693" s="192"/>
      <c r="G693" s="192"/>
      <c r="H693" s="192"/>
      <c r="I693" s="192"/>
      <c r="J693" s="193"/>
      <c r="K693" s="194"/>
    </row>
    <row r="694" spans="1:12" s="101" customFormat="1" ht="12.75" customHeight="1">
      <c r="A694" s="190"/>
      <c r="B694" s="190"/>
      <c r="C694" s="190"/>
      <c r="D694" s="191"/>
      <c r="E694" s="192"/>
      <c r="F694" s="192"/>
      <c r="G694" s="192"/>
      <c r="H694" s="192"/>
      <c r="I694" s="192"/>
      <c r="J694" s="193"/>
      <c r="K694" s="194"/>
    </row>
    <row r="695" spans="1:12" s="101" customFormat="1" ht="12.75" customHeight="1">
      <c r="A695" s="961" t="s">
        <v>265</v>
      </c>
      <c r="B695" s="962"/>
      <c r="C695" s="962"/>
      <c r="D695" s="962"/>
      <c r="E695" s="962"/>
      <c r="F695" s="962"/>
      <c r="G695" s="962"/>
      <c r="H695" s="962"/>
      <c r="I695" s="962"/>
      <c r="J695" s="962"/>
      <c r="K695" s="962"/>
    </row>
    <row r="696" spans="1:12" s="101" customFormat="1" ht="15" customHeight="1">
      <c r="A696" s="195"/>
      <c r="B696" s="131"/>
      <c r="C696" s="131"/>
      <c r="D696" s="131"/>
      <c r="E696" s="131"/>
      <c r="F696" s="131"/>
      <c r="G696" s="131"/>
      <c r="H696" s="131"/>
      <c r="I696" s="131"/>
      <c r="J696" s="131"/>
      <c r="K696" s="134"/>
    </row>
    <row r="697" spans="1:12" s="101" customFormat="1" ht="15" customHeight="1">
      <c r="A697" s="195"/>
      <c r="B697" s="131"/>
      <c r="C697" s="131"/>
      <c r="D697" s="131"/>
      <c r="E697" s="131"/>
      <c r="F697" s="131"/>
      <c r="G697" s="131"/>
      <c r="H697" s="131"/>
      <c r="I697" s="131"/>
      <c r="J697" s="131"/>
      <c r="K697" s="134"/>
    </row>
    <row r="698" spans="1:12" s="101" customFormat="1" ht="12.75" customHeight="1">
      <c r="A698" s="977" t="s">
        <v>266</v>
      </c>
      <c r="B698" s="874"/>
      <c r="C698" s="874"/>
      <c r="D698" s="874"/>
      <c r="E698" s="874"/>
      <c r="F698" s="874"/>
      <c r="G698" s="874"/>
      <c r="H698" s="874"/>
      <c r="I698" s="874"/>
      <c r="J698" s="874"/>
      <c r="K698" s="874"/>
    </row>
    <row r="699" spans="1:12" s="101" customFormat="1" ht="10.5" customHeight="1">
      <c r="A699" s="195"/>
      <c r="B699" s="131"/>
      <c r="C699" s="131"/>
      <c r="D699" s="131"/>
      <c r="E699" s="131"/>
      <c r="F699" s="131"/>
      <c r="G699" s="131"/>
      <c r="H699" s="131"/>
      <c r="I699" s="131"/>
      <c r="J699" s="131"/>
      <c r="K699" s="134"/>
    </row>
    <row r="700" spans="1:12" s="101" customFormat="1" ht="16.5" customHeight="1">
      <c r="A700" s="978" t="s">
        <v>267</v>
      </c>
      <c r="B700" s="979"/>
      <c r="C700" s="979"/>
      <c r="D700" s="979"/>
      <c r="E700" s="979"/>
      <c r="F700" s="979"/>
      <c r="G700" s="979"/>
      <c r="H700" s="979"/>
      <c r="I700" s="979"/>
      <c r="J700" s="979"/>
      <c r="K700" s="979"/>
      <c r="L700" s="979"/>
    </row>
    <row r="701" spans="1:12" s="101" customFormat="1" ht="10.5" customHeight="1">
      <c r="A701" s="195"/>
      <c r="B701" s="131"/>
      <c r="C701" s="131"/>
      <c r="D701" s="131"/>
      <c r="E701" s="131"/>
      <c r="F701" s="131"/>
      <c r="G701" s="131"/>
      <c r="H701" s="131"/>
      <c r="I701" s="131"/>
      <c r="J701" s="131"/>
      <c r="K701" s="134"/>
    </row>
    <row r="702" spans="1:12" s="101" customFormat="1" ht="12.75" customHeight="1">
      <c r="A702" s="980" t="s">
        <v>268</v>
      </c>
      <c r="B702" s="874"/>
      <c r="C702" s="874"/>
      <c r="D702" s="874"/>
      <c r="E702" s="874"/>
      <c r="F702" s="874"/>
      <c r="G702" s="874"/>
      <c r="H702" s="874"/>
      <c r="I702" s="874"/>
      <c r="J702" s="874"/>
      <c r="K702" s="874"/>
    </row>
    <row r="703" spans="1:12" s="101" customFormat="1" ht="12.75" customHeight="1">
      <c r="A703" s="195"/>
      <c r="B703" s="131"/>
      <c r="C703" s="131"/>
      <c r="D703" s="131"/>
      <c r="E703" s="131"/>
      <c r="F703" s="131"/>
      <c r="G703" s="131"/>
      <c r="H703" s="131"/>
      <c r="I703" s="131"/>
      <c r="J703" s="131"/>
      <c r="K703" s="134"/>
    </row>
    <row r="704" spans="1:12" s="101" customFormat="1" ht="15" customHeight="1">
      <c r="A704" s="981" t="s">
        <v>269</v>
      </c>
      <c r="B704" s="981"/>
      <c r="C704" s="981"/>
      <c r="D704" s="981"/>
      <c r="E704" s="981"/>
      <c r="F704" s="981"/>
      <c r="G704" s="981"/>
      <c r="H704" s="981"/>
      <c r="I704" s="981"/>
      <c r="J704" s="981"/>
      <c r="K704" s="981"/>
    </row>
    <row r="705" spans="1:11" s="101" customFormat="1" ht="12.75" customHeight="1">
      <c r="A705" s="133"/>
      <c r="B705" s="131"/>
      <c r="C705" s="131"/>
      <c r="D705" s="131"/>
      <c r="E705" s="131"/>
      <c r="F705" s="131"/>
      <c r="G705" s="131"/>
      <c r="H705" s="131"/>
      <c r="I705" s="131"/>
      <c r="J705" s="131"/>
      <c r="K705" s="134"/>
    </row>
    <row r="706" spans="1:11" s="101" customFormat="1" ht="15" customHeight="1">
      <c r="A706" s="971" t="s">
        <v>270</v>
      </c>
      <c r="B706" s="640"/>
      <c r="C706" s="640"/>
      <c r="D706" s="640"/>
      <c r="E706" s="196" t="s">
        <v>271</v>
      </c>
      <c r="F706" s="976">
        <v>70000</v>
      </c>
      <c r="G706" s="976"/>
      <c r="H706" s="4"/>
      <c r="I706" s="4"/>
      <c r="J706" s="131"/>
      <c r="K706" s="134"/>
    </row>
    <row r="707" spans="1:11" s="101" customFormat="1" ht="15" customHeight="1">
      <c r="A707" s="971" t="s">
        <v>272</v>
      </c>
      <c r="B707" s="640"/>
      <c r="C707" s="640"/>
      <c r="D707" s="640"/>
      <c r="E707" s="196" t="s">
        <v>271</v>
      </c>
      <c r="F707" s="976">
        <v>499000</v>
      </c>
      <c r="G707" s="976"/>
      <c r="H707" s="4"/>
      <c r="I707" s="4"/>
      <c r="J707" s="131"/>
      <c r="K707" s="134"/>
    </row>
    <row r="708" spans="1:11" s="101" customFormat="1" ht="15" customHeight="1">
      <c r="A708" s="971" t="s">
        <v>273</v>
      </c>
      <c r="B708" s="640"/>
      <c r="C708" s="640"/>
      <c r="D708" s="640"/>
      <c r="E708" s="196" t="s">
        <v>271</v>
      </c>
      <c r="F708" s="976">
        <v>0</v>
      </c>
      <c r="G708" s="976"/>
      <c r="H708" s="4"/>
      <c r="I708" s="4"/>
      <c r="J708" s="131"/>
      <c r="K708" s="134"/>
    </row>
    <row r="709" spans="1:11" s="101" customFormat="1" ht="15" customHeight="1">
      <c r="A709" s="971" t="s">
        <v>274</v>
      </c>
      <c r="B709" s="640"/>
      <c r="C709" s="640"/>
      <c r="D709" s="640"/>
      <c r="E709" s="196" t="s">
        <v>271</v>
      </c>
      <c r="F709" s="976">
        <v>0</v>
      </c>
      <c r="G709" s="976"/>
      <c r="H709" s="4"/>
      <c r="I709" s="4"/>
      <c r="J709" s="131"/>
      <c r="K709" s="134"/>
    </row>
    <row r="710" spans="1:11" s="101" customFormat="1" ht="15" customHeight="1">
      <c r="A710" s="971" t="s">
        <v>276</v>
      </c>
      <c r="B710" s="640"/>
      <c r="C710" s="640"/>
      <c r="D710" s="640"/>
      <c r="E710" s="196" t="s">
        <v>271</v>
      </c>
      <c r="F710" s="972">
        <v>76000</v>
      </c>
      <c r="G710" s="972"/>
      <c r="H710" s="4"/>
      <c r="I710" s="4"/>
      <c r="J710" s="131"/>
      <c r="K710" s="134"/>
    </row>
    <row r="711" spans="1:11" s="101" customFormat="1" ht="15" customHeight="1" thickBot="1">
      <c r="A711" s="973" t="s">
        <v>277</v>
      </c>
      <c r="B711" s="974"/>
      <c r="C711" s="974"/>
      <c r="D711" s="974"/>
      <c r="E711" s="197" t="s">
        <v>271</v>
      </c>
      <c r="F711" s="975">
        <f>SUM(F706:G710)</f>
        <v>645000</v>
      </c>
      <c r="G711" s="975"/>
      <c r="H711" s="131"/>
      <c r="I711" s="131"/>
      <c r="J711" s="992"/>
      <c r="K711" s="992"/>
    </row>
    <row r="712" spans="1:11" s="101" customFormat="1" ht="15" customHeight="1" thickTop="1">
      <c r="A712" s="133"/>
      <c r="B712" s="131"/>
      <c r="C712" s="131"/>
      <c r="D712" s="131"/>
      <c r="E712" s="131"/>
      <c r="F712" s="131"/>
      <c r="G712" s="131"/>
      <c r="H712" s="131"/>
      <c r="I712" s="131"/>
      <c r="J712" s="131"/>
      <c r="K712" s="134"/>
    </row>
    <row r="713" spans="1:11" s="101" customFormat="1" ht="12.75" customHeight="1">
      <c r="A713" s="133"/>
      <c r="B713" s="131"/>
      <c r="C713" s="131"/>
      <c r="D713" s="131"/>
      <c r="E713" s="131"/>
      <c r="F713" s="131"/>
      <c r="G713" s="131"/>
      <c r="H713" s="131"/>
      <c r="I713" s="131"/>
      <c r="J713" s="131"/>
      <c r="K713" s="134"/>
    </row>
    <row r="714" spans="1:11" s="101" customFormat="1" ht="38.25" customHeight="1">
      <c r="A714" s="977" t="s">
        <v>278</v>
      </c>
      <c r="B714" s="874"/>
      <c r="C714" s="874"/>
      <c r="D714" s="874"/>
      <c r="E714" s="874"/>
      <c r="F714" s="874"/>
      <c r="G714" s="874"/>
      <c r="H714" s="874"/>
      <c r="I714" s="874"/>
      <c r="J714" s="874"/>
      <c r="K714" s="874"/>
    </row>
    <row r="715" spans="1:11" s="101" customFormat="1" ht="12.75" customHeight="1">
      <c r="A715" s="133"/>
      <c r="B715" s="131"/>
      <c r="C715" s="131"/>
      <c r="D715" s="131"/>
      <c r="E715" s="131"/>
      <c r="F715" s="131"/>
      <c r="G715" s="131"/>
      <c r="H715" s="131"/>
      <c r="I715" s="131"/>
      <c r="J715" s="131"/>
      <c r="K715" s="134"/>
    </row>
    <row r="716" spans="1:11" s="101" customFormat="1" ht="12.75" customHeight="1">
      <c r="A716" s="133"/>
      <c r="B716" s="131"/>
      <c r="C716" s="131"/>
      <c r="D716" s="131"/>
      <c r="E716" s="131"/>
      <c r="F716" s="131"/>
      <c r="G716" s="131"/>
      <c r="H716" s="131"/>
      <c r="I716" s="131"/>
      <c r="J716" s="131"/>
      <c r="K716" s="134"/>
    </row>
    <row r="717" spans="1:11" s="198" customFormat="1" ht="15" customHeight="1">
      <c r="A717" s="961" t="s">
        <v>279</v>
      </c>
      <c r="B717" s="962"/>
      <c r="C717" s="962"/>
      <c r="D717" s="962"/>
      <c r="E717" s="962"/>
      <c r="F717" s="962"/>
      <c r="G717" s="962"/>
      <c r="H717" s="962"/>
      <c r="I717" s="962"/>
      <c r="J717" s="962"/>
      <c r="K717" s="962"/>
    </row>
    <row r="718" spans="1:11" s="101" customFormat="1" ht="12.75" customHeight="1">
      <c r="A718" s="133"/>
      <c r="B718" s="131"/>
      <c r="C718" s="131"/>
      <c r="D718" s="131"/>
      <c r="E718" s="131"/>
      <c r="F718" s="131"/>
      <c r="G718" s="131"/>
      <c r="H718" s="131"/>
      <c r="I718" s="131"/>
      <c r="J718" s="131"/>
      <c r="K718" s="134"/>
    </row>
    <row r="719" spans="1:11" s="199" customFormat="1" ht="15" customHeight="1">
      <c r="A719" s="981" t="s">
        <v>280</v>
      </c>
      <c r="B719" s="874"/>
      <c r="C719" s="874"/>
      <c r="D719" s="874"/>
      <c r="E719" s="874"/>
      <c r="F719" s="874"/>
      <c r="G719" s="874"/>
      <c r="H719" s="874"/>
      <c r="I719" s="874"/>
      <c r="J719" s="874"/>
      <c r="K719" s="874"/>
    </row>
    <row r="720" spans="1:11" ht="13.5" thickBot="1"/>
    <row r="721" spans="1:11" ht="15" customHeight="1">
      <c r="A721" s="699" t="s">
        <v>727</v>
      </c>
      <c r="B721" s="727"/>
      <c r="C721" s="727"/>
      <c r="D721" s="727"/>
      <c r="E721" s="727"/>
      <c r="F721" s="727"/>
      <c r="G721" s="700"/>
      <c r="H721" s="697" t="s">
        <v>281</v>
      </c>
      <c r="I721" s="697" t="s">
        <v>282</v>
      </c>
      <c r="J721" s="699" t="s">
        <v>283</v>
      </c>
      <c r="K721" s="700"/>
    </row>
    <row r="722" spans="1:11" ht="42" customHeight="1">
      <c r="A722" s="994" t="s">
        <v>284</v>
      </c>
      <c r="B722" s="995"/>
      <c r="C722" s="995"/>
      <c r="D722" s="995"/>
      <c r="E722" s="995"/>
      <c r="F722" s="995"/>
      <c r="G722" s="996"/>
      <c r="H722" s="993"/>
      <c r="I722" s="993"/>
      <c r="J722" s="720"/>
      <c r="K722" s="722"/>
    </row>
    <row r="723" spans="1:11" ht="15" customHeight="1" thickBot="1">
      <c r="A723" s="701" t="s">
        <v>168</v>
      </c>
      <c r="B723" s="997"/>
      <c r="C723" s="997"/>
      <c r="D723" s="997"/>
      <c r="E723" s="997"/>
      <c r="F723" s="997"/>
      <c r="G723" s="702"/>
      <c r="H723" s="698"/>
      <c r="I723" s="698"/>
      <c r="J723" s="723"/>
      <c r="K723" s="725"/>
    </row>
    <row r="724" spans="1:11" ht="15" customHeight="1">
      <c r="A724" s="987" t="s">
        <v>285</v>
      </c>
      <c r="B724" s="988"/>
      <c r="C724" s="988"/>
      <c r="D724" s="988"/>
      <c r="E724" s="988"/>
      <c r="F724" s="988"/>
      <c r="G724" s="989"/>
      <c r="H724" s="358"/>
      <c r="I724" s="359"/>
      <c r="J724" s="990">
        <v>5680</v>
      </c>
      <c r="K724" s="991"/>
    </row>
    <row r="725" spans="1:11" ht="15" customHeight="1">
      <c r="A725" s="982" t="s">
        <v>286</v>
      </c>
      <c r="B725" s="983"/>
      <c r="C725" s="983"/>
      <c r="D725" s="983"/>
      <c r="E725" s="983"/>
      <c r="F725" s="983"/>
      <c r="G725" s="984"/>
      <c r="H725" s="360"/>
      <c r="I725" s="361"/>
      <c r="J725" s="985">
        <v>2000</v>
      </c>
      <c r="K725" s="986"/>
    </row>
    <row r="726" spans="1:11" ht="15" customHeight="1">
      <c r="A726" s="982" t="s">
        <v>287</v>
      </c>
      <c r="B726" s="983"/>
      <c r="C726" s="983"/>
      <c r="D726" s="983"/>
      <c r="E726" s="983"/>
      <c r="F726" s="983"/>
      <c r="G726" s="984"/>
      <c r="H726" s="360"/>
      <c r="I726" s="361"/>
      <c r="J726" s="985">
        <v>2000</v>
      </c>
      <c r="K726" s="986"/>
    </row>
    <row r="727" spans="1:11" ht="15" customHeight="1">
      <c r="A727" s="982" t="s">
        <v>288</v>
      </c>
      <c r="B727" s="983"/>
      <c r="C727" s="983"/>
      <c r="D727" s="983"/>
      <c r="E727" s="983"/>
      <c r="F727" s="983"/>
      <c r="G727" s="984"/>
      <c r="H727" s="360"/>
      <c r="I727" s="361"/>
      <c r="J727" s="985">
        <v>12604.87</v>
      </c>
      <c r="K727" s="986"/>
    </row>
    <row r="728" spans="1:11" ht="15" customHeight="1">
      <c r="A728" s="982" t="s">
        <v>289</v>
      </c>
      <c r="B728" s="983"/>
      <c r="C728" s="983"/>
      <c r="D728" s="983"/>
      <c r="E728" s="983"/>
      <c r="F728" s="983"/>
      <c r="G728" s="984"/>
      <c r="H728" s="360"/>
      <c r="I728" s="361"/>
      <c r="J728" s="985">
        <v>12604.86</v>
      </c>
      <c r="K728" s="986"/>
    </row>
    <row r="729" spans="1:11" ht="15" customHeight="1">
      <c r="A729" s="982" t="s">
        <v>290</v>
      </c>
      <c r="B729" s="983"/>
      <c r="C729" s="983"/>
      <c r="D729" s="983"/>
      <c r="E729" s="983"/>
      <c r="F729" s="983"/>
      <c r="G729" s="984"/>
      <c r="H729" s="360"/>
      <c r="I729" s="361"/>
      <c r="J729" s="985">
        <v>8802.7999999999993</v>
      </c>
      <c r="K729" s="986"/>
    </row>
    <row r="730" spans="1:11" ht="15" customHeight="1">
      <c r="A730" s="982" t="s">
        <v>291</v>
      </c>
      <c r="B730" s="983"/>
      <c r="C730" s="983"/>
      <c r="D730" s="983"/>
      <c r="E730" s="983"/>
      <c r="F730" s="983"/>
      <c r="G730" s="984"/>
      <c r="H730" s="360"/>
      <c r="I730" s="361"/>
      <c r="J730" s="985">
        <v>5338.25</v>
      </c>
      <c r="K730" s="986"/>
    </row>
    <row r="731" spans="1:11" ht="15" customHeight="1">
      <c r="A731" s="982" t="s">
        <v>292</v>
      </c>
      <c r="B731" s="983"/>
      <c r="C731" s="983"/>
      <c r="D731" s="983"/>
      <c r="E731" s="983"/>
      <c r="F731" s="983"/>
      <c r="G731" s="984"/>
      <c r="H731" s="360"/>
      <c r="I731" s="361"/>
      <c r="J731" s="985">
        <v>12604.86</v>
      </c>
      <c r="K731" s="986"/>
    </row>
    <row r="732" spans="1:11" ht="15" customHeight="1">
      <c r="A732" s="982" t="s">
        <v>293</v>
      </c>
      <c r="B732" s="983"/>
      <c r="C732" s="983"/>
      <c r="D732" s="983"/>
      <c r="E732" s="983"/>
      <c r="F732" s="983"/>
      <c r="G732" s="984"/>
      <c r="H732" s="360"/>
      <c r="I732" s="361"/>
      <c r="J732" s="985">
        <v>1871.48</v>
      </c>
      <c r="K732" s="986"/>
    </row>
    <row r="733" spans="1:11" ht="15" customHeight="1">
      <c r="A733" s="982" t="s">
        <v>294</v>
      </c>
      <c r="B733" s="983"/>
      <c r="C733" s="983"/>
      <c r="D733" s="983"/>
      <c r="E733" s="983"/>
      <c r="F733" s="983"/>
      <c r="G733" s="984"/>
      <c r="H733" s="360"/>
      <c r="I733" s="361"/>
      <c r="J733" s="985">
        <v>12604.86</v>
      </c>
      <c r="K733" s="986"/>
    </row>
    <row r="734" spans="1:11" ht="16.5" customHeight="1">
      <c r="A734" s="982" t="s">
        <v>295</v>
      </c>
      <c r="B734" s="983"/>
      <c r="C734" s="983"/>
      <c r="D734" s="983"/>
      <c r="E734" s="983"/>
      <c r="F734" s="983"/>
      <c r="G734" s="984"/>
      <c r="H734" s="360"/>
      <c r="I734" s="361"/>
      <c r="J734" s="998">
        <v>17678.169999999998</v>
      </c>
      <c r="K734" s="999"/>
    </row>
    <row r="735" spans="1:11" ht="18.75" customHeight="1">
      <c r="A735" s="982" t="s">
        <v>295</v>
      </c>
      <c r="B735" s="983"/>
      <c r="C735" s="983"/>
      <c r="D735" s="983"/>
      <c r="E735" s="983"/>
      <c r="F735" s="983"/>
      <c r="G735" s="984"/>
      <c r="H735" s="360"/>
      <c r="I735" s="361"/>
      <c r="J735" s="985">
        <v>2694.72</v>
      </c>
      <c r="K735" s="986"/>
    </row>
    <row r="736" spans="1:11" ht="15" customHeight="1">
      <c r="A736" s="982" t="s">
        <v>296</v>
      </c>
      <c r="B736" s="983"/>
      <c r="C736" s="983"/>
      <c r="D736" s="983"/>
      <c r="E736" s="983"/>
      <c r="F736" s="983"/>
      <c r="G736" s="984"/>
      <c r="H736" s="360"/>
      <c r="I736" s="361"/>
      <c r="J736" s="985">
        <v>354.94</v>
      </c>
      <c r="K736" s="986"/>
    </row>
    <row r="737" spans="1:11" ht="15" customHeight="1">
      <c r="A737" s="982" t="s">
        <v>297</v>
      </c>
      <c r="B737" s="983"/>
      <c r="C737" s="983"/>
      <c r="D737" s="983"/>
      <c r="E737" s="983"/>
      <c r="F737" s="983"/>
      <c r="G737" s="984"/>
      <c r="H737" s="360"/>
      <c r="I737" s="361"/>
      <c r="J737" s="985">
        <v>8124.8</v>
      </c>
      <c r="K737" s="986"/>
    </row>
    <row r="738" spans="1:11" ht="15" customHeight="1">
      <c r="A738" s="982" t="s">
        <v>298</v>
      </c>
      <c r="B738" s="983"/>
      <c r="C738" s="983"/>
      <c r="D738" s="983"/>
      <c r="E738" s="983"/>
      <c r="F738" s="983"/>
      <c r="G738" s="984"/>
      <c r="H738" s="360"/>
      <c r="I738" s="361"/>
      <c r="J738" s="985">
        <v>822.81</v>
      </c>
      <c r="K738" s="986"/>
    </row>
    <row r="739" spans="1:11" ht="15" customHeight="1">
      <c r="A739" s="982" t="s">
        <v>299</v>
      </c>
      <c r="B739" s="983"/>
      <c r="C739" s="983"/>
      <c r="D739" s="983"/>
      <c r="E739" s="983"/>
      <c r="F739" s="983"/>
      <c r="G739" s="984"/>
      <c r="H739" s="360"/>
      <c r="I739" s="361"/>
      <c r="J739" s="985">
        <v>1229.56</v>
      </c>
      <c r="K739" s="986"/>
    </row>
    <row r="740" spans="1:11" ht="15" customHeight="1">
      <c r="A740" s="1006"/>
      <c r="B740" s="1007"/>
      <c r="C740" s="1007"/>
      <c r="D740" s="1007"/>
      <c r="E740" s="1007"/>
      <c r="F740" s="1008"/>
      <c r="G740" s="1009"/>
      <c r="H740" s="200"/>
      <c r="I740" s="201"/>
      <c r="J740" s="1010"/>
      <c r="K740" s="1011"/>
    </row>
    <row r="741" spans="1:11" ht="15" customHeight="1" thickBot="1">
      <c r="A741" s="1012"/>
      <c r="B741" s="1013"/>
      <c r="C741" s="1013"/>
      <c r="D741" s="1013"/>
      <c r="E741" s="1013"/>
      <c r="F741" s="1013"/>
      <c r="G741" s="1014"/>
      <c r="H741" s="200"/>
      <c r="I741" s="201"/>
      <c r="J741" s="1015"/>
      <c r="K741" s="1016"/>
    </row>
    <row r="742" spans="1:11" ht="15" customHeight="1" thickBot="1">
      <c r="A742" s="1000" t="s">
        <v>70</v>
      </c>
      <c r="B742" s="1001"/>
      <c r="C742" s="1001"/>
      <c r="D742" s="1001"/>
      <c r="E742" s="1001"/>
      <c r="F742" s="1002"/>
      <c r="G742" s="1003"/>
      <c r="H742" s="202">
        <f>SUM(H740:H741)</f>
        <v>0</v>
      </c>
      <c r="I742" s="203"/>
      <c r="J742" s="1004">
        <f>SUM(J724:K741)</f>
        <v>107016.98000000001</v>
      </c>
      <c r="K742" s="1005"/>
    </row>
    <row r="744" spans="1:11" s="198" customFormat="1" ht="15" customHeight="1">
      <c r="A744" s="961" t="s">
        <v>300</v>
      </c>
      <c r="B744" s="962"/>
      <c r="C744" s="962"/>
      <c r="D744" s="962"/>
      <c r="E744" s="962"/>
      <c r="F744" s="962"/>
      <c r="G744" s="962"/>
      <c r="H744" s="962"/>
      <c r="I744" s="962"/>
      <c r="J744" s="962"/>
      <c r="K744" s="962"/>
    </row>
    <row r="746" spans="1:11" ht="30" customHeight="1">
      <c r="A746" s="669" t="s">
        <v>301</v>
      </c>
      <c r="B746" s="642"/>
      <c r="C746" s="642"/>
      <c r="D746" s="642"/>
      <c r="E746" s="642"/>
      <c r="F746" s="642"/>
      <c r="G746" s="642"/>
      <c r="H746" s="642"/>
      <c r="I746" s="642"/>
      <c r="J746" s="642"/>
      <c r="K746" s="642"/>
    </row>
    <row r="749" spans="1:11" ht="17.100000000000001" customHeight="1">
      <c r="A749" s="643" t="s">
        <v>302</v>
      </c>
      <c r="B749" s="640"/>
      <c r="C749" s="640"/>
      <c r="D749" s="640"/>
      <c r="E749" s="640"/>
      <c r="F749" s="640"/>
      <c r="G749" s="640"/>
      <c r="H749" s="640"/>
      <c r="I749" s="640"/>
      <c r="J749" s="640"/>
      <c r="K749" s="640"/>
    </row>
    <row r="751" spans="1:11" ht="30" customHeight="1">
      <c r="A751" s="669" t="s">
        <v>301</v>
      </c>
      <c r="B751" s="642"/>
      <c r="C751" s="642"/>
      <c r="D751" s="642"/>
      <c r="E751" s="642"/>
      <c r="F751" s="642"/>
      <c r="G751" s="642"/>
      <c r="H751" s="642"/>
      <c r="I751" s="642"/>
      <c r="J751" s="642"/>
      <c r="K751" s="642"/>
    </row>
    <row r="752" spans="1:11" ht="12.75" customHeight="1">
      <c r="A752" s="13"/>
      <c r="B752" s="9"/>
      <c r="C752" s="9"/>
      <c r="D752" s="9"/>
      <c r="E752" s="9"/>
      <c r="F752" s="9"/>
      <c r="G752" s="9"/>
      <c r="H752" s="9"/>
      <c r="I752" s="9"/>
      <c r="J752" s="9"/>
      <c r="K752" s="9"/>
    </row>
    <row r="753" spans="1:11" ht="12.75" customHeight="1">
      <c r="A753" s="13"/>
      <c r="B753" s="9"/>
      <c r="C753" s="9"/>
      <c r="D753" s="9"/>
      <c r="E753" s="9"/>
      <c r="F753" s="9"/>
      <c r="G753" s="9"/>
      <c r="H753" s="9"/>
      <c r="I753" s="9"/>
      <c r="J753" s="9"/>
      <c r="K753" s="9"/>
    </row>
    <row r="754" spans="1:11" ht="12.75" customHeight="1">
      <c r="A754" s="13"/>
      <c r="B754" s="9"/>
      <c r="C754" s="9"/>
      <c r="D754" s="9"/>
      <c r="E754" s="9"/>
      <c r="F754" s="9"/>
      <c r="G754" s="9"/>
      <c r="H754" s="9"/>
      <c r="I754" s="9"/>
      <c r="J754" s="9"/>
      <c r="K754" s="9"/>
    </row>
    <row r="755" spans="1:11" ht="15" customHeight="1" thickBot="1">
      <c r="A755" s="73"/>
      <c r="B755" s="73"/>
      <c r="C755" s="74"/>
      <c r="D755" s="74"/>
      <c r="E755" s="75"/>
      <c r="F755" s="74"/>
      <c r="G755" s="75"/>
      <c r="H755" s="75"/>
      <c r="I755" s="75"/>
      <c r="J755" s="76"/>
      <c r="K755" s="76" t="s">
        <v>211</v>
      </c>
    </row>
    <row r="756" spans="1:11" s="78" customFormat="1" ht="40.5" customHeight="1">
      <c r="A756" s="922" t="s">
        <v>258</v>
      </c>
      <c r="B756" s="922" t="s">
        <v>259</v>
      </c>
      <c r="C756" s="170" t="s">
        <v>213</v>
      </c>
      <c r="D756" s="922" t="s">
        <v>260</v>
      </c>
      <c r="E756" s="77" t="s">
        <v>214</v>
      </c>
      <c r="F756" s="773" t="s">
        <v>215</v>
      </c>
      <c r="G756" s="775"/>
      <c r="H756" s="773" t="s">
        <v>709</v>
      </c>
      <c r="I756" s="775"/>
      <c r="J756" s="773" t="s">
        <v>710</v>
      </c>
      <c r="K756" s="775"/>
    </row>
    <row r="757" spans="1:11" s="78" customFormat="1" ht="18" customHeight="1" thickBot="1">
      <c r="A757" s="923"/>
      <c r="B757" s="923"/>
      <c r="C757" s="171" t="s">
        <v>218</v>
      </c>
      <c r="D757" s="923"/>
      <c r="E757" s="79" t="s">
        <v>70</v>
      </c>
      <c r="F757" s="80" t="s">
        <v>219</v>
      </c>
      <c r="G757" s="79" t="s">
        <v>70</v>
      </c>
      <c r="H757" s="80" t="s">
        <v>219</v>
      </c>
      <c r="I757" s="79" t="s">
        <v>70</v>
      </c>
      <c r="J757" s="80" t="s">
        <v>219</v>
      </c>
      <c r="K757" s="79" t="s">
        <v>70</v>
      </c>
    </row>
    <row r="758" spans="1:11" s="71" customFormat="1" ht="21" customHeight="1">
      <c r="A758" s="914" t="s">
        <v>715</v>
      </c>
      <c r="B758" s="914" t="s">
        <v>177</v>
      </c>
      <c r="C758" s="172" t="s">
        <v>41</v>
      </c>
      <c r="D758" s="917" t="s">
        <v>716</v>
      </c>
      <c r="E758" s="859">
        <v>1</v>
      </c>
      <c r="F758" s="857">
        <v>0</v>
      </c>
      <c r="G758" s="861">
        <v>11</v>
      </c>
      <c r="H758" s="857">
        <v>0</v>
      </c>
      <c r="I758" s="861">
        <v>0</v>
      </c>
      <c r="J758" s="81">
        <v>0</v>
      </c>
      <c r="K758" s="82">
        <v>0</v>
      </c>
    </row>
    <row r="759" spans="1:11" s="71" customFormat="1" ht="21" customHeight="1" thickBot="1">
      <c r="A759" s="916"/>
      <c r="B759" s="916"/>
      <c r="C759" s="204" t="s">
        <v>42</v>
      </c>
      <c r="D759" s="919"/>
      <c r="E759" s="920"/>
      <c r="F759" s="877"/>
      <c r="G759" s="921"/>
      <c r="H759" s="877"/>
      <c r="I759" s="921"/>
      <c r="J759" s="83">
        <v>0</v>
      </c>
      <c r="K759" s="84">
        <v>11</v>
      </c>
    </row>
    <row r="760" spans="1:11" s="71" customFormat="1" ht="17.100000000000001" customHeight="1">
      <c r="A760" s="954" t="s">
        <v>220</v>
      </c>
      <c r="B760" s="85" t="s">
        <v>221</v>
      </c>
      <c r="C760" s="177" t="s">
        <v>41</v>
      </c>
      <c r="D760" s="949" t="s">
        <v>264</v>
      </c>
      <c r="E760" s="855">
        <v>0</v>
      </c>
      <c r="F760" s="894">
        <v>0</v>
      </c>
      <c r="G760" s="945">
        <v>0</v>
      </c>
      <c r="H760" s="894">
        <v>0</v>
      </c>
      <c r="I760" s="945">
        <v>0</v>
      </c>
      <c r="J760" s="94">
        <v>0</v>
      </c>
      <c r="K760" s="95">
        <v>0</v>
      </c>
    </row>
    <row r="761" spans="1:11" s="71" customFormat="1" ht="17.100000000000001" customHeight="1" thickBot="1">
      <c r="A761" s="891"/>
      <c r="B761" s="89" t="s">
        <v>222</v>
      </c>
      <c r="C761" s="178" t="s">
        <v>42</v>
      </c>
      <c r="D761" s="951"/>
      <c r="E761" s="952"/>
      <c r="F761" s="953"/>
      <c r="G761" s="947"/>
      <c r="H761" s="953"/>
      <c r="I761" s="947"/>
      <c r="J761" s="92">
        <v>0</v>
      </c>
      <c r="K761" s="93">
        <v>0</v>
      </c>
    </row>
    <row r="762" spans="1:11" s="71" customFormat="1" ht="17.100000000000001" customHeight="1">
      <c r="A762" s="891"/>
      <c r="B762" s="85" t="s">
        <v>223</v>
      </c>
      <c r="C762" s="182" t="s">
        <v>41</v>
      </c>
      <c r="D762" s="949" t="s">
        <v>264</v>
      </c>
      <c r="E762" s="855">
        <v>0</v>
      </c>
      <c r="F762" s="894">
        <v>0</v>
      </c>
      <c r="G762" s="945">
        <v>0</v>
      </c>
      <c r="H762" s="894">
        <v>0</v>
      </c>
      <c r="I762" s="945">
        <v>0</v>
      </c>
      <c r="J762" s="94">
        <v>0</v>
      </c>
      <c r="K762" s="95">
        <v>0</v>
      </c>
    </row>
    <row r="763" spans="1:11" s="71" customFormat="1" ht="17.100000000000001" customHeight="1" thickBot="1">
      <c r="A763" s="948"/>
      <c r="B763" s="89" t="s">
        <v>224</v>
      </c>
      <c r="C763" s="89" t="s">
        <v>42</v>
      </c>
      <c r="D763" s="951"/>
      <c r="E763" s="952"/>
      <c r="F763" s="953"/>
      <c r="G763" s="947"/>
      <c r="H763" s="953"/>
      <c r="I763" s="947"/>
      <c r="J763" s="92">
        <v>0</v>
      </c>
      <c r="K763" s="93">
        <v>0</v>
      </c>
    </row>
    <row r="764" spans="1:11" s="71" customFormat="1" ht="21" customHeight="1">
      <c r="A764" s="938" t="s">
        <v>715</v>
      </c>
      <c r="B764" s="938" t="s">
        <v>177</v>
      </c>
      <c r="C764" s="184" t="s">
        <v>41</v>
      </c>
      <c r="D764" s="941" t="s">
        <v>716</v>
      </c>
      <c r="E764" s="865">
        <f t="shared" ref="E764:K764" si="18">(E758+E760)-E762</f>
        <v>1</v>
      </c>
      <c r="F764" s="796">
        <f t="shared" si="18"/>
        <v>0</v>
      </c>
      <c r="G764" s="863">
        <f t="shared" si="18"/>
        <v>11</v>
      </c>
      <c r="H764" s="796">
        <f t="shared" si="18"/>
        <v>0</v>
      </c>
      <c r="I764" s="863">
        <f t="shared" si="18"/>
        <v>0</v>
      </c>
      <c r="J764" s="97">
        <f t="shared" si="18"/>
        <v>0</v>
      </c>
      <c r="K764" s="98">
        <f t="shared" si="18"/>
        <v>0</v>
      </c>
    </row>
    <row r="765" spans="1:11" s="71" customFormat="1" ht="21" customHeight="1" thickBot="1">
      <c r="A765" s="940"/>
      <c r="B765" s="940"/>
      <c r="C765" s="205" t="s">
        <v>42</v>
      </c>
      <c r="D765" s="943"/>
      <c r="E765" s="944"/>
      <c r="F765" s="924"/>
      <c r="G765" s="925"/>
      <c r="H765" s="924"/>
      <c r="I765" s="925"/>
      <c r="J765" s="99">
        <f>(J759+J761)-J763</f>
        <v>0</v>
      </c>
      <c r="K765" s="100">
        <f>(K759+K761)-K763</f>
        <v>11</v>
      </c>
    </row>
    <row r="766" spans="1:11" s="71" customFormat="1" ht="21" customHeight="1">
      <c r="A766" s="784" t="s">
        <v>225</v>
      </c>
      <c r="B766" s="927" t="s">
        <v>303</v>
      </c>
      <c r="C766" s="786"/>
      <c r="D766" s="786"/>
      <c r="E766" s="786"/>
      <c r="F766" s="786"/>
      <c r="G766" s="928"/>
      <c r="H766" s="760" t="s">
        <v>41</v>
      </c>
      <c r="I766" s="932"/>
      <c r="J766" s="94">
        <v>0</v>
      </c>
      <c r="K766" s="95">
        <v>0</v>
      </c>
    </row>
    <row r="767" spans="1:11" s="71" customFormat="1" ht="21" customHeight="1" thickBot="1">
      <c r="A767" s="926"/>
      <c r="B767" s="929"/>
      <c r="C767" s="930"/>
      <c r="D767" s="930"/>
      <c r="E767" s="930"/>
      <c r="F767" s="930"/>
      <c r="G767" s="931"/>
      <c r="H767" s="933" t="s">
        <v>42</v>
      </c>
      <c r="I767" s="934"/>
      <c r="J767" s="92">
        <v>0</v>
      </c>
      <c r="K767" s="93">
        <v>11</v>
      </c>
    </row>
    <row r="768" spans="1:11" s="101" customFormat="1" ht="17.100000000000001" customHeight="1">
      <c r="A768" s="777" t="s">
        <v>227</v>
      </c>
      <c r="B768" s="963"/>
      <c r="C768" s="963"/>
      <c r="D768" s="963"/>
      <c r="E768" s="963"/>
      <c r="F768" s="963"/>
      <c r="G768" s="964"/>
      <c r="H768" s="760" t="s">
        <v>41</v>
      </c>
      <c r="I768" s="932"/>
      <c r="J768" s="94">
        <f>J764-J766</f>
        <v>0</v>
      </c>
      <c r="K768" s="95">
        <f>K764-K766</f>
        <v>0</v>
      </c>
    </row>
    <row r="769" spans="1:11" s="101" customFormat="1" ht="17.100000000000001" customHeight="1" thickBot="1">
      <c r="A769" s="965"/>
      <c r="B769" s="966"/>
      <c r="C769" s="966"/>
      <c r="D769" s="966"/>
      <c r="E769" s="966"/>
      <c r="F769" s="966"/>
      <c r="G769" s="967"/>
      <c r="H769" s="933" t="s">
        <v>42</v>
      </c>
      <c r="I769" s="934"/>
      <c r="J769" s="92">
        <f>J765-J767</f>
        <v>0</v>
      </c>
      <c r="K769" s="93">
        <f>K765-K767</f>
        <v>0</v>
      </c>
    </row>
    <row r="770" spans="1:11" s="101" customFormat="1" ht="17.100000000000001" customHeight="1">
      <c r="A770" s="777" t="s">
        <v>711</v>
      </c>
      <c r="B770" s="963"/>
      <c r="C770" s="963"/>
      <c r="D770" s="963"/>
      <c r="E770" s="963"/>
      <c r="F770" s="963"/>
      <c r="G770" s="964"/>
      <c r="H770" s="760" t="s">
        <v>41</v>
      </c>
      <c r="I770" s="932"/>
      <c r="J770" s="94">
        <v>0</v>
      </c>
      <c r="K770" s="95">
        <v>0</v>
      </c>
    </row>
    <row r="771" spans="1:11" s="101" customFormat="1" ht="17.100000000000001" customHeight="1" thickBot="1">
      <c r="A771" s="965"/>
      <c r="B771" s="966"/>
      <c r="C771" s="966"/>
      <c r="D771" s="966"/>
      <c r="E771" s="966"/>
      <c r="F771" s="966"/>
      <c r="G771" s="967"/>
      <c r="H771" s="933" t="s">
        <v>42</v>
      </c>
      <c r="I771" s="934"/>
      <c r="J771" s="92">
        <v>0</v>
      </c>
      <c r="K771" s="93">
        <v>0</v>
      </c>
    </row>
    <row r="772" spans="1:11" s="101" customFormat="1" ht="17.100000000000001" customHeight="1">
      <c r="A772" s="777" t="s">
        <v>228</v>
      </c>
      <c r="B772" s="963"/>
      <c r="C772" s="963"/>
      <c r="D772" s="963"/>
      <c r="E772" s="963"/>
      <c r="F772" s="963"/>
      <c r="G772" s="964"/>
      <c r="H772" s="760" t="s">
        <v>41</v>
      </c>
      <c r="I772" s="932"/>
      <c r="J772" s="94">
        <f>J768-J770</f>
        <v>0</v>
      </c>
      <c r="K772" s="95">
        <f>K768-K770</f>
        <v>0</v>
      </c>
    </row>
    <row r="773" spans="1:11" s="101" customFormat="1" ht="17.100000000000001" customHeight="1" thickBot="1">
      <c r="A773" s="965"/>
      <c r="B773" s="966"/>
      <c r="C773" s="966"/>
      <c r="D773" s="966"/>
      <c r="E773" s="966"/>
      <c r="F773" s="966"/>
      <c r="G773" s="967"/>
      <c r="H773" s="933" t="s">
        <v>42</v>
      </c>
      <c r="I773" s="934"/>
      <c r="J773" s="92">
        <f>J769-J771</f>
        <v>0</v>
      </c>
      <c r="K773" s="93">
        <f>K769-K771</f>
        <v>0</v>
      </c>
    </row>
    <row r="774" spans="1:11" s="101" customFormat="1" ht="17.100000000000001" customHeight="1">
      <c r="A774" s="801" t="s">
        <v>712</v>
      </c>
      <c r="B774" s="956"/>
      <c r="C774" s="956"/>
      <c r="D774" s="957"/>
      <c r="E774" s="807" t="s">
        <v>229</v>
      </c>
      <c r="F774" s="808"/>
      <c r="G774" s="808"/>
      <c r="H774" s="808"/>
      <c r="I774" s="809"/>
      <c r="J774" s="102">
        <v>0</v>
      </c>
      <c r="K774" s="103">
        <f>(K770+K771)/(K758+K759)*100</f>
        <v>0</v>
      </c>
    </row>
    <row r="775" spans="1:11" s="101" customFormat="1" ht="17.100000000000001" customHeight="1">
      <c r="A775" s="968"/>
      <c r="B775" s="969"/>
      <c r="C775" s="969"/>
      <c r="D775" s="970"/>
      <c r="E775" s="810" t="s">
        <v>230</v>
      </c>
      <c r="F775" s="811"/>
      <c r="G775" s="811"/>
      <c r="H775" s="811"/>
      <c r="I775" s="812"/>
      <c r="J775" s="104">
        <v>0</v>
      </c>
      <c r="K775" s="105">
        <f>(K770+K771)/(K764+K765)*100</f>
        <v>0</v>
      </c>
    </row>
    <row r="776" spans="1:11" s="101" customFormat="1" ht="17.100000000000001" customHeight="1" thickBot="1">
      <c r="A776" s="958"/>
      <c r="B776" s="959"/>
      <c r="C776" s="959"/>
      <c r="D776" s="960"/>
      <c r="E776" s="813" t="s">
        <v>231</v>
      </c>
      <c r="F776" s="814"/>
      <c r="G776" s="814"/>
      <c r="H776" s="814"/>
      <c r="I776" s="815"/>
      <c r="J776" s="106">
        <v>0</v>
      </c>
      <c r="K776" s="107">
        <v>0</v>
      </c>
    </row>
    <row r="777" spans="1:11" s="101" customFormat="1" ht="12.75" customHeight="1">
      <c r="A777" s="190"/>
      <c r="B777" s="190"/>
      <c r="C777" s="190"/>
      <c r="D777" s="191"/>
      <c r="E777" s="192"/>
      <c r="F777" s="192"/>
      <c r="G777" s="192"/>
      <c r="H777" s="192"/>
      <c r="I777" s="192"/>
      <c r="J777" s="193"/>
      <c r="K777" s="194"/>
    </row>
    <row r="778" spans="1:11" s="101" customFormat="1" ht="12.75" customHeight="1">
      <c r="A778" s="190"/>
      <c r="B778" s="190"/>
      <c r="C778" s="190"/>
      <c r="D778" s="191"/>
      <c r="E778" s="192"/>
      <c r="F778" s="192"/>
      <c r="G778" s="192"/>
      <c r="H778" s="192"/>
      <c r="I778" s="192"/>
      <c r="J778" s="193"/>
      <c r="K778" s="194"/>
    </row>
    <row r="779" spans="1:11" s="101" customFormat="1" ht="15" customHeight="1">
      <c r="A779" s="961" t="s">
        <v>748</v>
      </c>
      <c r="B779" s="961"/>
      <c r="C779" s="961"/>
      <c r="D779" s="961"/>
      <c r="E779" s="961"/>
      <c r="F779" s="961"/>
      <c r="G779" s="961"/>
      <c r="H779" s="961"/>
      <c r="I779" s="961"/>
      <c r="J779" s="961"/>
      <c r="K779" s="961"/>
    </row>
    <row r="780" spans="1:11" s="101" customFormat="1" ht="12.75" customHeight="1">
      <c r="A780" s="195"/>
      <c r="B780" s="131"/>
      <c r="C780" s="131"/>
      <c r="D780" s="131"/>
      <c r="E780" s="131"/>
      <c r="F780" s="131"/>
      <c r="G780" s="131"/>
      <c r="H780" s="131"/>
      <c r="I780" s="131"/>
      <c r="J780" s="131"/>
      <c r="K780" s="134"/>
    </row>
    <row r="781" spans="1:11" s="101" customFormat="1" ht="15" customHeight="1">
      <c r="A781" s="980" t="s">
        <v>266</v>
      </c>
      <c r="B781" s="980"/>
      <c r="C781" s="980"/>
      <c r="D781" s="980"/>
      <c r="E781" s="980"/>
      <c r="F781" s="980"/>
      <c r="G781" s="980"/>
      <c r="H781" s="980"/>
      <c r="I781" s="980"/>
      <c r="J781" s="980"/>
      <c r="K781" s="980"/>
    </row>
    <row r="782" spans="1:11" s="101" customFormat="1" ht="12.75" customHeight="1">
      <c r="A782" s="133"/>
      <c r="B782" s="131"/>
      <c r="C782" s="131"/>
      <c r="D782" s="131"/>
      <c r="E782" s="131"/>
      <c r="F782" s="131"/>
      <c r="G782" s="131"/>
      <c r="H782" s="131"/>
      <c r="I782" s="131"/>
      <c r="J782" s="131"/>
      <c r="K782" s="134"/>
    </row>
    <row r="783" spans="1:11" s="101" customFormat="1" ht="15" customHeight="1">
      <c r="A783" s="980" t="s">
        <v>267</v>
      </c>
      <c r="B783" s="980"/>
      <c r="C783" s="980"/>
      <c r="D783" s="980"/>
      <c r="E783" s="980"/>
      <c r="F783" s="980"/>
      <c r="G783" s="980"/>
      <c r="H783" s="980"/>
      <c r="I783" s="980"/>
      <c r="J783" s="980"/>
      <c r="K783" s="980"/>
    </row>
    <row r="784" spans="1:11" s="101" customFormat="1" ht="12.75" customHeight="1">
      <c r="A784" s="133"/>
      <c r="B784" s="131"/>
      <c r="C784" s="131"/>
      <c r="D784" s="131"/>
      <c r="E784" s="131"/>
      <c r="F784" s="131"/>
      <c r="G784" s="131"/>
      <c r="H784" s="131"/>
      <c r="I784" s="131"/>
      <c r="J784" s="131"/>
      <c r="K784" s="134"/>
    </row>
    <row r="785" spans="1:11" s="101" customFormat="1" ht="15" customHeight="1">
      <c r="A785" s="980" t="s">
        <v>268</v>
      </c>
      <c r="B785" s="980"/>
      <c r="C785" s="980"/>
      <c r="D785" s="980"/>
      <c r="E785" s="980"/>
      <c r="F785" s="980"/>
      <c r="G785" s="980"/>
      <c r="H785" s="980"/>
      <c r="I785" s="980"/>
      <c r="J785" s="980"/>
      <c r="K785" s="980"/>
    </row>
    <row r="786" spans="1:11" s="101" customFormat="1" ht="12.75" customHeight="1">
      <c r="A786" s="133"/>
      <c r="B786" s="131"/>
      <c r="C786" s="131"/>
      <c r="D786" s="131"/>
      <c r="E786" s="131"/>
      <c r="F786" s="131"/>
      <c r="G786" s="131"/>
      <c r="H786" s="131"/>
      <c r="I786" s="131"/>
      <c r="J786" s="131"/>
      <c r="K786" s="134"/>
    </row>
    <row r="787" spans="1:11" s="101" customFormat="1" ht="15" customHeight="1">
      <c r="A787" s="981" t="s">
        <v>269</v>
      </c>
      <c r="B787" s="981"/>
      <c r="C787" s="981"/>
      <c r="D787" s="981"/>
      <c r="E787" s="981"/>
      <c r="F787" s="981"/>
      <c r="G787" s="981"/>
      <c r="H787" s="981"/>
      <c r="I787" s="981"/>
      <c r="J787" s="981"/>
      <c r="K787" s="981"/>
    </row>
    <row r="788" spans="1:11" s="101" customFormat="1" ht="12.75" customHeight="1">
      <c r="A788" s="133"/>
      <c r="B788" s="131"/>
      <c r="C788" s="131"/>
      <c r="D788" s="131"/>
      <c r="E788" s="131"/>
      <c r="F788" s="131"/>
      <c r="G788" s="131"/>
      <c r="H788" s="131"/>
      <c r="I788" s="131"/>
      <c r="J788" s="131"/>
      <c r="K788" s="134"/>
    </row>
    <row r="789" spans="1:11" s="101" customFormat="1" ht="15" customHeight="1">
      <c r="A789" s="971" t="s">
        <v>270</v>
      </c>
      <c r="B789" s="971"/>
      <c r="C789" s="971"/>
      <c r="D789" s="971"/>
      <c r="E789" s="196" t="s">
        <v>271</v>
      </c>
      <c r="F789" s="992">
        <v>0</v>
      </c>
      <c r="G789" s="992"/>
      <c r="H789" s="4"/>
      <c r="I789" s="4"/>
      <c r="J789" s="131"/>
      <c r="K789" s="134"/>
    </row>
    <row r="790" spans="1:11" s="101" customFormat="1" ht="15" customHeight="1">
      <c r="A790" s="971" t="s">
        <v>272</v>
      </c>
      <c r="B790" s="640"/>
      <c r="C790" s="640"/>
      <c r="D790" s="640"/>
      <c r="E790" s="196" t="s">
        <v>271</v>
      </c>
      <c r="F790" s="992">
        <v>0</v>
      </c>
      <c r="G790" s="992"/>
      <c r="H790" s="131"/>
      <c r="I790" s="131"/>
      <c r="J790" s="206"/>
      <c r="K790" s="206"/>
    </row>
    <row r="791" spans="1:11" s="101" customFormat="1" ht="15" customHeight="1">
      <c r="A791" s="971" t="s">
        <v>304</v>
      </c>
      <c r="B791" s="640"/>
      <c r="C791" s="640"/>
      <c r="D791" s="640"/>
      <c r="E791" s="196" t="s">
        <v>271</v>
      </c>
      <c r="F791" s="992">
        <v>0</v>
      </c>
      <c r="G791" s="992"/>
      <c r="H791" s="131"/>
      <c r="I791" s="131"/>
      <c r="J791" s="206"/>
      <c r="K791" s="206"/>
    </row>
    <row r="792" spans="1:11" s="101" customFormat="1" ht="15" customHeight="1">
      <c r="A792" s="971" t="s">
        <v>276</v>
      </c>
      <c r="B792" s="640"/>
      <c r="C792" s="640"/>
      <c r="D792" s="640"/>
      <c r="E792" s="196" t="s">
        <v>271</v>
      </c>
      <c r="F792" s="992">
        <v>0</v>
      </c>
      <c r="G792" s="992"/>
      <c r="H792" s="131"/>
      <c r="I792" s="131"/>
      <c r="J792" s="206"/>
      <c r="K792" s="206"/>
    </row>
    <row r="793" spans="1:11" s="101" customFormat="1" ht="15" customHeight="1" thickBot="1">
      <c r="A793" s="973" t="s">
        <v>277</v>
      </c>
      <c r="B793" s="974"/>
      <c r="C793" s="974"/>
      <c r="D793" s="974"/>
      <c r="E793" s="197" t="s">
        <v>271</v>
      </c>
      <c r="F793" s="975">
        <f>SUM(F789:G792)</f>
        <v>0</v>
      </c>
      <c r="G793" s="975"/>
      <c r="H793" s="131"/>
      <c r="I793" s="131"/>
      <c r="J793" s="206"/>
      <c r="K793" s="206"/>
    </row>
    <row r="794" spans="1:11" s="101" customFormat="1" ht="12.75" customHeight="1" thickTop="1">
      <c r="A794" s="133"/>
      <c r="B794" s="131"/>
      <c r="C794" s="131"/>
      <c r="D794" s="131"/>
      <c r="E794" s="131"/>
      <c r="F794" s="131"/>
      <c r="G794" s="131"/>
      <c r="H794" s="131"/>
      <c r="I794" s="131"/>
      <c r="J794" s="131"/>
      <c r="K794" s="134"/>
    </row>
    <row r="795" spans="1:11" s="101" customFormat="1" ht="69" customHeight="1">
      <c r="A795" s="977" t="s">
        <v>750</v>
      </c>
      <c r="B795" s="1017"/>
      <c r="C795" s="1017"/>
      <c r="D795" s="1017"/>
      <c r="E795" s="1017"/>
      <c r="F795" s="1017"/>
      <c r="G795" s="1017"/>
      <c r="H795" s="1017"/>
      <c r="I795" s="1017"/>
      <c r="J795" s="1017"/>
      <c r="K795" s="1017"/>
    </row>
    <row r="796" spans="1:11" s="101" customFormat="1" ht="12.75" customHeight="1">
      <c r="A796" s="133"/>
      <c r="B796" s="131"/>
      <c r="C796" s="131"/>
      <c r="D796" s="131"/>
      <c r="E796" s="131"/>
      <c r="F796" s="131"/>
      <c r="G796" s="131"/>
      <c r="H796" s="131"/>
      <c r="I796" s="131"/>
      <c r="J796" s="131"/>
      <c r="K796" s="134"/>
    </row>
    <row r="797" spans="1:11" ht="12.75" customHeight="1"/>
    <row r="798" spans="1:11" ht="12.75" customHeight="1"/>
    <row r="799" spans="1:11" ht="12.75" customHeight="1"/>
    <row r="800" spans="1:11" ht="12.75" customHeight="1"/>
    <row r="801" spans="1:11" ht="12.75" customHeight="1"/>
    <row r="802" spans="1:11" ht="12.75" customHeight="1"/>
    <row r="803" spans="1:11" ht="12.75" customHeight="1"/>
    <row r="804" spans="1:11" ht="12.75" customHeight="1"/>
    <row r="805" spans="1:11" ht="12.75" customHeight="1"/>
    <row r="806" spans="1:11" ht="12.75" customHeight="1"/>
    <row r="807" spans="1:11" ht="12.75" customHeight="1"/>
    <row r="808" spans="1:11" ht="12.75" customHeight="1"/>
    <row r="809" spans="1:11" ht="12.75" customHeight="1"/>
    <row r="810" spans="1:11" ht="12.75" customHeight="1"/>
    <row r="811" spans="1:11" ht="12.75" customHeight="1"/>
    <row r="812" spans="1:11" ht="12.75" customHeight="1"/>
    <row r="813" spans="1:11" ht="12.75" customHeight="1"/>
    <row r="814" spans="1:11" ht="12.75" customHeight="1"/>
    <row r="815" spans="1:11" ht="17.100000000000001" customHeight="1">
      <c r="A815" s="768" t="s">
        <v>209</v>
      </c>
      <c r="B815" s="768"/>
      <c r="C815" s="768"/>
      <c r="D815" s="768"/>
      <c r="E815" s="768"/>
      <c r="F815" s="768"/>
      <c r="G815" s="768"/>
      <c r="H815" s="768"/>
      <c r="I815" s="768"/>
      <c r="J815" s="768"/>
      <c r="K815" s="768"/>
    </row>
    <row r="816" spans="1:11" ht="17.100000000000001" customHeight="1">
      <c r="A816" s="768" t="s">
        <v>717</v>
      </c>
      <c r="B816" s="768"/>
      <c r="C816" s="768"/>
      <c r="D816" s="768"/>
      <c r="E816" s="768"/>
      <c r="F816" s="768"/>
      <c r="G816" s="768"/>
      <c r="H816" s="768"/>
      <c r="I816" s="768"/>
      <c r="J816" s="768"/>
      <c r="K816" s="768"/>
    </row>
    <row r="817" spans="1:11" ht="17.100000000000001" customHeight="1">
      <c r="A817" s="768" t="s">
        <v>305</v>
      </c>
      <c r="B817" s="768"/>
      <c r="C817" s="768"/>
      <c r="D817" s="768"/>
      <c r="E817" s="768"/>
      <c r="F817" s="768"/>
      <c r="G817" s="768"/>
      <c r="H817" s="768"/>
      <c r="I817" s="768"/>
      <c r="J817" s="768"/>
      <c r="K817" s="768"/>
    </row>
    <row r="818" spans="1:11" ht="12.75" customHeight="1">
      <c r="A818" s="72"/>
      <c r="B818" s="72"/>
      <c r="C818" s="72"/>
      <c r="D818" s="72"/>
      <c r="E818" s="72"/>
      <c r="F818" s="72"/>
      <c r="G818" s="72"/>
      <c r="H818" s="72"/>
      <c r="I818" s="72"/>
      <c r="J818" s="72"/>
      <c r="K818" s="72"/>
    </row>
    <row r="819" spans="1:11" ht="15" customHeight="1" thickBot="1">
      <c r="A819" s="73"/>
      <c r="B819" s="73"/>
      <c r="C819" s="74"/>
      <c r="D819" s="74"/>
      <c r="E819" s="75"/>
      <c r="F819" s="74"/>
      <c r="G819" s="75"/>
      <c r="H819" s="75"/>
      <c r="I819" s="75"/>
      <c r="J819" s="76"/>
      <c r="K819" s="76" t="s">
        <v>211</v>
      </c>
    </row>
    <row r="820" spans="1:11" ht="34.5" customHeight="1">
      <c r="A820" s="922" t="s">
        <v>258</v>
      </c>
      <c r="B820" s="1021" t="s">
        <v>259</v>
      </c>
      <c r="C820" s="170" t="s">
        <v>213</v>
      </c>
      <c r="D820" s="922" t="s">
        <v>260</v>
      </c>
      <c r="E820" s="77" t="s">
        <v>214</v>
      </c>
      <c r="F820" s="773" t="s">
        <v>215</v>
      </c>
      <c r="G820" s="774"/>
      <c r="H820" s="773" t="s">
        <v>709</v>
      </c>
      <c r="I820" s="775"/>
      <c r="J820" s="773" t="s">
        <v>710</v>
      </c>
      <c r="K820" s="775"/>
    </row>
    <row r="821" spans="1:11" ht="21" customHeight="1" thickBot="1">
      <c r="A821" s="892"/>
      <c r="B821" s="755"/>
      <c r="C821" s="171" t="s">
        <v>218</v>
      </c>
      <c r="D821" s="892"/>
      <c r="E821" s="79" t="s">
        <v>70</v>
      </c>
      <c r="F821" s="80" t="s">
        <v>219</v>
      </c>
      <c r="G821" s="79" t="s">
        <v>70</v>
      </c>
      <c r="H821" s="80" t="s">
        <v>219</v>
      </c>
      <c r="I821" s="79" t="s">
        <v>70</v>
      </c>
      <c r="J821" s="80" t="s">
        <v>219</v>
      </c>
      <c r="K821" s="79" t="s">
        <v>70</v>
      </c>
    </row>
    <row r="822" spans="1:11" ht="21" customHeight="1">
      <c r="A822" s="914" t="s">
        <v>718</v>
      </c>
      <c r="B822" s="1020" t="s">
        <v>306</v>
      </c>
      <c r="C822" s="172" t="s">
        <v>41</v>
      </c>
      <c r="D822" s="917" t="s">
        <v>716</v>
      </c>
      <c r="E822" s="752">
        <v>1</v>
      </c>
      <c r="F822" s="857">
        <v>0</v>
      </c>
      <c r="G822" s="752">
        <v>100</v>
      </c>
      <c r="H822" s="857">
        <v>0</v>
      </c>
      <c r="I822" s="752">
        <v>0</v>
      </c>
      <c r="J822" s="81">
        <v>0</v>
      </c>
      <c r="K822" s="82">
        <v>100</v>
      </c>
    </row>
    <row r="823" spans="1:11" ht="21" customHeight="1" thickBot="1">
      <c r="A823" s="1019"/>
      <c r="B823" s="806"/>
      <c r="C823" s="204" t="s">
        <v>42</v>
      </c>
      <c r="D823" s="892"/>
      <c r="E823" s="753"/>
      <c r="F823" s="876"/>
      <c r="G823" s="753"/>
      <c r="H823" s="876"/>
      <c r="I823" s="753"/>
      <c r="J823" s="83">
        <v>0</v>
      </c>
      <c r="K823" s="84">
        <v>0</v>
      </c>
    </row>
    <row r="824" spans="1:11" ht="21" customHeight="1">
      <c r="A824" s="756" t="s">
        <v>220</v>
      </c>
      <c r="B824" s="85" t="s">
        <v>221</v>
      </c>
      <c r="C824" s="177" t="s">
        <v>41</v>
      </c>
      <c r="D824" s="949" t="s">
        <v>264</v>
      </c>
      <c r="E824" s="821">
        <v>0</v>
      </c>
      <c r="F824" s="894">
        <v>0</v>
      </c>
      <c r="G824" s="821">
        <v>0</v>
      </c>
      <c r="H824" s="894">
        <v>0</v>
      </c>
      <c r="I824" s="821">
        <v>0</v>
      </c>
      <c r="J824" s="94">
        <v>0</v>
      </c>
      <c r="K824" s="95">
        <f>J824</f>
        <v>0</v>
      </c>
    </row>
    <row r="825" spans="1:11" ht="21" customHeight="1" thickBot="1">
      <c r="A825" s="757"/>
      <c r="B825" s="89" t="s">
        <v>222</v>
      </c>
      <c r="C825" s="178" t="s">
        <v>42</v>
      </c>
      <c r="D825" s="1018"/>
      <c r="E825" s="823"/>
      <c r="F825" s="896"/>
      <c r="G825" s="823"/>
      <c r="H825" s="896"/>
      <c r="I825" s="823"/>
      <c r="J825" s="92">
        <v>0</v>
      </c>
      <c r="K825" s="93">
        <v>0</v>
      </c>
    </row>
    <row r="826" spans="1:11" ht="21" customHeight="1">
      <c r="A826" s="758"/>
      <c r="B826" s="85" t="s">
        <v>223</v>
      </c>
      <c r="C826" s="182" t="s">
        <v>41</v>
      </c>
      <c r="D826" s="949" t="s">
        <v>264</v>
      </c>
      <c r="E826" s="821">
        <v>0</v>
      </c>
      <c r="F826" s="894">
        <v>0</v>
      </c>
      <c r="G826" s="821">
        <v>0</v>
      </c>
      <c r="H826" s="894">
        <v>0</v>
      </c>
      <c r="I826" s="821">
        <v>0</v>
      </c>
      <c r="J826" s="94">
        <v>0</v>
      </c>
      <c r="K826" s="95">
        <v>0</v>
      </c>
    </row>
    <row r="827" spans="1:11" ht="21" customHeight="1" thickBot="1">
      <c r="A827" s="759"/>
      <c r="B827" s="89" t="s">
        <v>224</v>
      </c>
      <c r="C827" s="89" t="s">
        <v>42</v>
      </c>
      <c r="D827" s="1018"/>
      <c r="E827" s="823"/>
      <c r="F827" s="896"/>
      <c r="G827" s="823"/>
      <c r="H827" s="896"/>
      <c r="I827" s="823"/>
      <c r="J827" s="92">
        <v>0</v>
      </c>
      <c r="K827" s="93">
        <v>0</v>
      </c>
    </row>
    <row r="828" spans="1:11" ht="21" customHeight="1">
      <c r="A828" s="938" t="s">
        <v>718</v>
      </c>
      <c r="B828" s="938" t="s">
        <v>306</v>
      </c>
      <c r="C828" s="184" t="s">
        <v>41</v>
      </c>
      <c r="D828" s="781" t="s">
        <v>716</v>
      </c>
      <c r="E828" s="781">
        <f t="shared" ref="E828:K828" si="19">(E822+E824)-E826</f>
        <v>1</v>
      </c>
      <c r="F828" s="796">
        <f t="shared" si="19"/>
        <v>0</v>
      </c>
      <c r="G828" s="781">
        <f t="shared" si="19"/>
        <v>100</v>
      </c>
      <c r="H828" s="796">
        <f t="shared" si="19"/>
        <v>0</v>
      </c>
      <c r="I828" s="781">
        <f t="shared" si="19"/>
        <v>0</v>
      </c>
      <c r="J828" s="97">
        <f t="shared" si="19"/>
        <v>0</v>
      </c>
      <c r="K828" s="98">
        <f t="shared" si="19"/>
        <v>100</v>
      </c>
    </row>
    <row r="829" spans="1:11" ht="21" customHeight="1" thickBot="1">
      <c r="A829" s="1022"/>
      <c r="B829" s="1022"/>
      <c r="C829" s="205" t="s">
        <v>42</v>
      </c>
      <c r="D829" s="782"/>
      <c r="E829" s="782"/>
      <c r="F829" s="797"/>
      <c r="G829" s="782"/>
      <c r="H829" s="797"/>
      <c r="I829" s="782"/>
      <c r="J829" s="99">
        <f>(J823+J825)-J827</f>
        <v>0</v>
      </c>
      <c r="K829" s="100">
        <f>(K823+K825)-K827</f>
        <v>0</v>
      </c>
    </row>
    <row r="830" spans="1:11" ht="21" customHeight="1">
      <c r="A830" s="784" t="s">
        <v>225</v>
      </c>
      <c r="B830" s="927"/>
      <c r="C830" s="786"/>
      <c r="D830" s="786"/>
      <c r="E830" s="786"/>
      <c r="F830" s="786"/>
      <c r="G830" s="928"/>
      <c r="H830" s="760" t="s">
        <v>41</v>
      </c>
      <c r="I830" s="774"/>
      <c r="J830" s="94">
        <v>0</v>
      </c>
      <c r="K830" s="95">
        <v>0</v>
      </c>
    </row>
    <row r="831" spans="1:11" ht="21" customHeight="1" thickBot="1">
      <c r="A831" s="785"/>
      <c r="B831" s="929"/>
      <c r="C831" s="930"/>
      <c r="D831" s="930"/>
      <c r="E831" s="930"/>
      <c r="F831" s="930"/>
      <c r="G831" s="931"/>
      <c r="H831" s="762" t="s">
        <v>42</v>
      </c>
      <c r="I831" s="780"/>
      <c r="J831" s="92">
        <v>0</v>
      </c>
      <c r="K831" s="93">
        <v>0</v>
      </c>
    </row>
    <row r="832" spans="1:11" ht="21" customHeight="1">
      <c r="A832" s="777" t="s">
        <v>227</v>
      </c>
      <c r="B832" s="770"/>
      <c r="C832" s="770"/>
      <c r="D832" s="770"/>
      <c r="E832" s="770"/>
      <c r="F832" s="770"/>
      <c r="G832" s="778"/>
      <c r="H832" s="760" t="s">
        <v>41</v>
      </c>
      <c r="I832" s="774"/>
      <c r="J832" s="94">
        <f>J828-J830</f>
        <v>0</v>
      </c>
      <c r="K832" s="95">
        <f>K828-K830</f>
        <v>100</v>
      </c>
    </row>
    <row r="833" spans="1:11" ht="21" customHeight="1" thickBot="1">
      <c r="A833" s="771"/>
      <c r="B833" s="772"/>
      <c r="C833" s="772"/>
      <c r="D833" s="772"/>
      <c r="E833" s="772"/>
      <c r="F833" s="772"/>
      <c r="G833" s="779"/>
      <c r="H833" s="762" t="s">
        <v>42</v>
      </c>
      <c r="I833" s="780"/>
      <c r="J833" s="92">
        <f>J829-J831</f>
        <v>0</v>
      </c>
      <c r="K833" s="93">
        <f>K829-K831</f>
        <v>0</v>
      </c>
    </row>
    <row r="834" spans="1:11" ht="21" customHeight="1">
      <c r="A834" s="777" t="s">
        <v>711</v>
      </c>
      <c r="B834" s="770"/>
      <c r="C834" s="770"/>
      <c r="D834" s="770"/>
      <c r="E834" s="770"/>
      <c r="F834" s="770"/>
      <c r="G834" s="778"/>
      <c r="H834" s="760" t="s">
        <v>41</v>
      </c>
      <c r="I834" s="774"/>
      <c r="J834" s="94">
        <v>0</v>
      </c>
      <c r="K834" s="95">
        <v>82</v>
      </c>
    </row>
    <row r="835" spans="1:11" ht="21" customHeight="1" thickBot="1">
      <c r="A835" s="771"/>
      <c r="B835" s="772"/>
      <c r="C835" s="772"/>
      <c r="D835" s="772"/>
      <c r="E835" s="772"/>
      <c r="F835" s="772"/>
      <c r="G835" s="779"/>
      <c r="H835" s="762" t="s">
        <v>42</v>
      </c>
      <c r="I835" s="780"/>
      <c r="J835" s="92">
        <v>0</v>
      </c>
      <c r="K835" s="93">
        <v>0</v>
      </c>
    </row>
    <row r="836" spans="1:11" ht="21" customHeight="1">
      <c r="A836" s="777" t="s">
        <v>228</v>
      </c>
      <c r="B836" s="770"/>
      <c r="C836" s="770"/>
      <c r="D836" s="770"/>
      <c r="E836" s="770"/>
      <c r="F836" s="770"/>
      <c r="G836" s="778"/>
      <c r="H836" s="760" t="s">
        <v>41</v>
      </c>
      <c r="I836" s="774"/>
      <c r="J836" s="94">
        <f>J832-J834</f>
        <v>0</v>
      </c>
      <c r="K836" s="95">
        <f>K832-K834</f>
        <v>18</v>
      </c>
    </row>
    <row r="837" spans="1:11" ht="21" customHeight="1" thickBot="1">
      <c r="A837" s="771"/>
      <c r="B837" s="772"/>
      <c r="C837" s="772"/>
      <c r="D837" s="772"/>
      <c r="E837" s="772"/>
      <c r="F837" s="772"/>
      <c r="G837" s="779"/>
      <c r="H837" s="762" t="s">
        <v>42</v>
      </c>
      <c r="I837" s="780"/>
      <c r="J837" s="92">
        <f>J833-J835</f>
        <v>0</v>
      </c>
      <c r="K837" s="93">
        <f>K833-K835</f>
        <v>0</v>
      </c>
    </row>
    <row r="838" spans="1:11" ht="21" customHeight="1">
      <c r="A838" s="801" t="s">
        <v>712</v>
      </c>
      <c r="B838" s="770"/>
      <c r="C838" s="770"/>
      <c r="D838" s="802"/>
      <c r="E838" s="807" t="s">
        <v>229</v>
      </c>
      <c r="F838" s="808"/>
      <c r="G838" s="808"/>
      <c r="H838" s="808"/>
      <c r="I838" s="809"/>
      <c r="J838" s="102">
        <v>0</v>
      </c>
      <c r="K838" s="103">
        <f>(K834+K835)/(K822+K823)*100</f>
        <v>82</v>
      </c>
    </row>
    <row r="839" spans="1:11" ht="21" customHeight="1">
      <c r="A839" s="803"/>
      <c r="B839" s="804"/>
      <c r="C839" s="804"/>
      <c r="D839" s="805"/>
      <c r="E839" s="810" t="s">
        <v>230</v>
      </c>
      <c r="F839" s="811"/>
      <c r="G839" s="811"/>
      <c r="H839" s="811"/>
      <c r="I839" s="812"/>
      <c r="J839" s="104">
        <v>0</v>
      </c>
      <c r="K839" s="207">
        <f>(K834+K835)/(K832+K833)*100</f>
        <v>82</v>
      </c>
    </row>
    <row r="840" spans="1:11" ht="21" customHeight="1" thickBot="1">
      <c r="A840" s="771"/>
      <c r="B840" s="772"/>
      <c r="C840" s="772"/>
      <c r="D840" s="806"/>
      <c r="E840" s="813" t="s">
        <v>231</v>
      </c>
      <c r="F840" s="814"/>
      <c r="G840" s="814"/>
      <c r="H840" s="814"/>
      <c r="I840" s="815"/>
      <c r="J840" s="106">
        <v>0</v>
      </c>
      <c r="K840" s="207">
        <f>(K834+K835)/(K832+K833)*100</f>
        <v>82</v>
      </c>
    </row>
    <row r="841" spans="1:11" ht="12.75" customHeight="1">
      <c r="A841" s="190"/>
      <c r="B841" s="190"/>
      <c r="C841" s="190"/>
      <c r="D841" s="191"/>
      <c r="E841" s="192"/>
      <c r="F841" s="192"/>
      <c r="G841" s="192"/>
      <c r="H841" s="192"/>
      <c r="I841" s="192"/>
      <c r="J841" s="193"/>
      <c r="K841" s="194"/>
    </row>
    <row r="842" spans="1:11" s="101" customFormat="1" ht="12.75" customHeight="1">
      <c r="A842" s="133"/>
      <c r="B842" s="131"/>
      <c r="C842" s="131"/>
      <c r="D842" s="131"/>
      <c r="E842" s="131"/>
      <c r="F842" s="131"/>
      <c r="G842" s="131"/>
      <c r="H842" s="131"/>
      <c r="I842" s="131"/>
      <c r="J842" s="131"/>
      <c r="K842" s="134"/>
    </row>
    <row r="843" spans="1:11" ht="12.75" customHeight="1">
      <c r="A843" s="961" t="s">
        <v>719</v>
      </c>
      <c r="B843" s="1017"/>
      <c r="C843" s="1017"/>
      <c r="D843" s="1017"/>
      <c r="E843" s="1017"/>
      <c r="F843" s="1017"/>
      <c r="G843" s="1017"/>
      <c r="H843" s="1017"/>
      <c r="I843" s="1017"/>
      <c r="J843" s="1017"/>
      <c r="K843" s="1017"/>
    </row>
    <row r="844" spans="1:11" ht="12.75" customHeight="1">
      <c r="A844" s="195"/>
      <c r="B844" s="131"/>
      <c r="C844" s="131"/>
      <c r="D844" s="131"/>
      <c r="E844" s="131"/>
      <c r="F844" s="131"/>
      <c r="G844" s="131"/>
      <c r="H844" s="131"/>
      <c r="I844" s="131"/>
      <c r="J844" s="131"/>
      <c r="K844" s="134"/>
    </row>
    <row r="845" spans="1:11" ht="75" customHeight="1">
      <c r="A845" s="1023" t="s">
        <v>778</v>
      </c>
      <c r="B845" s="1024"/>
      <c r="C845" s="1024"/>
      <c r="D845" s="1024"/>
      <c r="E845" s="1024"/>
      <c r="F845" s="1024"/>
      <c r="G845" s="1024"/>
      <c r="H845" s="1024"/>
      <c r="I845" s="1024"/>
      <c r="J845" s="1024"/>
      <c r="K845" s="1024"/>
    </row>
    <row r="846" spans="1:11" ht="31.5" customHeight="1">
      <c r="A846" s="1023"/>
      <c r="B846" s="1024"/>
      <c r="C846" s="1024"/>
      <c r="D846" s="1024"/>
      <c r="E846" s="1024"/>
      <c r="F846" s="1024"/>
      <c r="G846" s="1024"/>
      <c r="H846" s="1024"/>
      <c r="I846" s="1024"/>
      <c r="J846" s="1024"/>
      <c r="K846" s="1024"/>
    </row>
    <row r="847" spans="1:11" ht="14.25" customHeight="1">
      <c r="A847" s="500"/>
      <c r="B847" s="488"/>
      <c r="C847" s="488"/>
      <c r="D847" s="488"/>
      <c r="E847" s="488"/>
      <c r="F847" s="488"/>
      <c r="G847" s="488"/>
      <c r="H847" s="488"/>
      <c r="I847" s="488"/>
      <c r="J847" s="488"/>
      <c r="K847" s="489"/>
    </row>
    <row r="848" spans="1:11" ht="12.75" customHeight="1">
      <c r="A848" s="1025" t="s">
        <v>266</v>
      </c>
      <c r="B848" s="1026"/>
      <c r="C848" s="1026"/>
      <c r="D848" s="1026"/>
      <c r="E848" s="1026"/>
      <c r="F848" s="1026"/>
      <c r="G848" s="1026"/>
      <c r="H848" s="1026"/>
      <c r="I848" s="1026"/>
      <c r="J848" s="1026"/>
      <c r="K848" s="1026"/>
    </row>
    <row r="849" spans="1:11" ht="12.75" customHeight="1">
      <c r="A849" s="500"/>
      <c r="B849" s="488"/>
      <c r="C849" s="488"/>
      <c r="D849" s="488"/>
      <c r="E849" s="488"/>
      <c r="F849" s="488"/>
      <c r="G849" s="488"/>
      <c r="H849" s="488"/>
      <c r="I849" s="488"/>
      <c r="J849" s="488"/>
      <c r="K849" s="489"/>
    </row>
    <row r="850" spans="1:11" ht="16.5" customHeight="1">
      <c r="A850" s="1027" t="s">
        <v>779</v>
      </c>
      <c r="B850" s="1028"/>
      <c r="C850" s="1028"/>
      <c r="D850" s="1028"/>
      <c r="E850" s="1028"/>
      <c r="F850" s="1028"/>
      <c r="G850" s="1028"/>
      <c r="H850" s="1028"/>
      <c r="I850" s="1028"/>
      <c r="J850" s="1028"/>
      <c r="K850" s="1028"/>
    </row>
    <row r="851" spans="1:11" ht="12.75" customHeight="1">
      <c r="A851" s="133"/>
      <c r="B851" s="131"/>
      <c r="C851" s="131"/>
      <c r="D851" s="131"/>
      <c r="E851" s="131"/>
      <c r="F851" s="131"/>
      <c r="G851" s="131"/>
      <c r="H851" s="131"/>
      <c r="I851" s="131"/>
      <c r="J851" s="131"/>
      <c r="K851" s="134"/>
    </row>
    <row r="852" spans="1:11" ht="12.75" customHeight="1">
      <c r="A852" s="981" t="s">
        <v>269</v>
      </c>
      <c r="B852" s="640"/>
      <c r="C852" s="640"/>
      <c r="D852" s="640"/>
      <c r="E852" s="640"/>
      <c r="F852" s="640"/>
      <c r="G852" s="640"/>
      <c r="H852" s="640"/>
      <c r="I852" s="640"/>
      <c r="J852" s="640"/>
      <c r="K852" s="640"/>
    </row>
    <row r="853" spans="1:11" ht="12.75" customHeight="1">
      <c r="A853" s="133"/>
      <c r="B853" s="131"/>
      <c r="C853" s="131"/>
      <c r="D853" s="131"/>
      <c r="E853" s="131"/>
      <c r="F853" s="131"/>
      <c r="G853" s="131"/>
      <c r="H853" s="131"/>
      <c r="I853" s="131"/>
      <c r="J853" s="131"/>
      <c r="K853" s="134"/>
    </row>
    <row r="854" spans="1:11" ht="12.75" customHeight="1">
      <c r="A854" s="971" t="s">
        <v>307</v>
      </c>
      <c r="B854" s="971"/>
      <c r="C854" s="971"/>
      <c r="D854" s="971"/>
      <c r="E854" s="196" t="s">
        <v>271</v>
      </c>
      <c r="F854" s="976">
        <v>81420</v>
      </c>
      <c r="G854" s="976"/>
      <c r="H854" s="4"/>
      <c r="I854" s="4"/>
      <c r="J854" s="131"/>
      <c r="K854" s="134"/>
    </row>
    <row r="855" spans="1:11" ht="12.75" customHeight="1" thickBot="1">
      <c r="A855" s="973" t="s">
        <v>277</v>
      </c>
      <c r="B855" s="974"/>
      <c r="C855" s="974"/>
      <c r="D855" s="974"/>
      <c r="E855" s="197" t="s">
        <v>271</v>
      </c>
      <c r="F855" s="975">
        <f>SUM(F854:G854)</f>
        <v>81420</v>
      </c>
      <c r="G855" s="975"/>
      <c r="H855" s="131"/>
      <c r="I855" s="131"/>
      <c r="J855" s="992"/>
      <c r="K855" s="992"/>
    </row>
    <row r="856" spans="1:11" ht="12.75" customHeight="1" thickTop="1">
      <c r="A856" s="72"/>
      <c r="B856" s="72"/>
      <c r="C856" s="72"/>
      <c r="D856" s="72"/>
      <c r="E856" s="72"/>
      <c r="F856" s="72"/>
      <c r="G856" s="72"/>
      <c r="H856" s="72"/>
      <c r="I856" s="72"/>
      <c r="J856" s="72"/>
      <c r="K856" s="72"/>
    </row>
    <row r="857" spans="1:11" s="101" customFormat="1" ht="12.75" customHeight="1">
      <c r="A857" s="133"/>
      <c r="B857" s="131"/>
      <c r="C857" s="131"/>
      <c r="D857" s="131"/>
      <c r="E857" s="131"/>
      <c r="F857" s="131"/>
      <c r="G857" s="131"/>
      <c r="H857" s="131"/>
      <c r="I857" s="131"/>
      <c r="J857" s="131"/>
      <c r="K857" s="134"/>
    </row>
    <row r="858" spans="1:11" s="101" customFormat="1" ht="12.75" customHeight="1">
      <c r="A858" s="133"/>
      <c r="B858" s="131"/>
      <c r="C858" s="131"/>
      <c r="D858" s="131"/>
      <c r="E858" s="131"/>
      <c r="F858" s="131"/>
      <c r="G858" s="131"/>
      <c r="H858" s="131"/>
      <c r="I858" s="131"/>
      <c r="J858" s="131"/>
      <c r="K858" s="134"/>
    </row>
    <row r="859" spans="1:11" s="101" customFormat="1" ht="12.75" customHeight="1">
      <c r="A859" s="133"/>
      <c r="B859" s="131"/>
      <c r="C859" s="131"/>
      <c r="D859" s="131"/>
      <c r="E859" s="131"/>
      <c r="F859" s="131"/>
      <c r="G859" s="131"/>
      <c r="H859" s="131"/>
      <c r="I859" s="131"/>
      <c r="J859" s="131"/>
      <c r="K859" s="134"/>
    </row>
    <row r="860" spans="1:11" s="101" customFormat="1" ht="12.75" customHeight="1">
      <c r="A860" s="133"/>
      <c r="B860" s="131"/>
      <c r="C860" s="131"/>
      <c r="D860" s="131"/>
      <c r="E860" s="131"/>
      <c r="F860" s="131"/>
      <c r="G860" s="131"/>
      <c r="H860" s="131"/>
      <c r="I860" s="131"/>
      <c r="J860" s="131"/>
      <c r="K860" s="134"/>
    </row>
    <row r="861" spans="1:11" s="101" customFormat="1" ht="12.75" customHeight="1">
      <c r="A861" s="133"/>
      <c r="B861" s="131"/>
      <c r="C861" s="131"/>
      <c r="D861" s="131"/>
      <c r="E861" s="131"/>
      <c r="F861" s="131"/>
      <c r="G861" s="131"/>
      <c r="H861" s="131"/>
      <c r="I861" s="131"/>
      <c r="J861" s="131"/>
      <c r="K861" s="134"/>
    </row>
    <row r="862" spans="1:11" s="101" customFormat="1" ht="12.75" customHeight="1">
      <c r="A862" s="133"/>
      <c r="B862" s="131"/>
      <c r="C862" s="131"/>
      <c r="D862" s="131"/>
      <c r="E862" s="131"/>
      <c r="F862" s="131"/>
      <c r="G862" s="131"/>
      <c r="H862" s="131"/>
      <c r="I862" s="131"/>
      <c r="J862" s="131"/>
      <c r="K862" s="134"/>
    </row>
    <row r="863" spans="1:11" s="101" customFormat="1" ht="12.75" customHeight="1">
      <c r="A863" s="133"/>
      <c r="B863" s="131"/>
      <c r="C863" s="131"/>
      <c r="D863" s="131"/>
      <c r="E863" s="131"/>
      <c r="F863" s="131"/>
      <c r="G863" s="131"/>
      <c r="H863" s="131"/>
      <c r="I863" s="131"/>
      <c r="J863" s="131"/>
      <c r="K863" s="134"/>
    </row>
    <row r="864" spans="1:11" s="101" customFormat="1" ht="12.75" customHeight="1">
      <c r="A864" s="133"/>
      <c r="B864" s="131"/>
      <c r="C864" s="131"/>
      <c r="D864" s="131"/>
      <c r="E864" s="131"/>
      <c r="F864" s="131"/>
      <c r="G864" s="131"/>
      <c r="H864" s="131"/>
      <c r="I864" s="131"/>
      <c r="J864" s="131"/>
      <c r="K864" s="134"/>
    </row>
    <row r="865" spans="1:11" s="101" customFormat="1" ht="12.75" customHeight="1">
      <c r="A865" s="133"/>
      <c r="B865" s="131"/>
      <c r="C865" s="131"/>
      <c r="D865" s="131"/>
      <c r="E865" s="131"/>
      <c r="F865" s="131"/>
      <c r="G865" s="131"/>
      <c r="H865" s="131"/>
      <c r="I865" s="131"/>
      <c r="J865" s="131"/>
      <c r="K865" s="134"/>
    </row>
    <row r="866" spans="1:11" s="101" customFormat="1" ht="12.75" customHeight="1">
      <c r="A866" s="133"/>
      <c r="B866" s="131"/>
      <c r="C866" s="131"/>
      <c r="D866" s="131"/>
      <c r="E866" s="131"/>
      <c r="F866" s="131"/>
      <c r="G866" s="131"/>
      <c r="H866" s="131"/>
      <c r="I866" s="131"/>
      <c r="J866" s="131"/>
      <c r="K866" s="134"/>
    </row>
    <row r="867" spans="1:11" s="101" customFormat="1" ht="12.75" customHeight="1">
      <c r="A867" s="133"/>
      <c r="B867" s="131"/>
      <c r="C867" s="131"/>
      <c r="D867" s="131"/>
      <c r="E867" s="131"/>
      <c r="F867" s="131"/>
      <c r="G867" s="131"/>
      <c r="H867" s="131"/>
      <c r="I867" s="131"/>
      <c r="J867" s="131"/>
      <c r="K867" s="134"/>
    </row>
    <row r="868" spans="1:11" s="101" customFormat="1" ht="12.75" customHeight="1">
      <c r="A868" s="133"/>
      <c r="B868" s="131"/>
      <c r="C868" s="131"/>
      <c r="D868" s="131"/>
      <c r="E868" s="131"/>
      <c r="F868" s="131"/>
      <c r="G868" s="131"/>
      <c r="H868" s="131"/>
      <c r="I868" s="131"/>
      <c r="J868" s="131"/>
      <c r="K868" s="134"/>
    </row>
    <row r="869" spans="1:11" s="198" customFormat="1" ht="15" customHeight="1">
      <c r="A869" s="961" t="s">
        <v>279</v>
      </c>
      <c r="B869" s="962"/>
      <c r="C869" s="962"/>
      <c r="D869" s="962"/>
      <c r="E869" s="962"/>
      <c r="F869" s="962"/>
      <c r="G869" s="962"/>
      <c r="H869" s="962"/>
      <c r="I869" s="962"/>
      <c r="J869" s="962"/>
      <c r="K869" s="962"/>
    </row>
    <row r="870" spans="1:11" s="101" customFormat="1" ht="12.75" customHeight="1" thickBot="1">
      <c r="A870" s="133"/>
      <c r="B870" s="131"/>
      <c r="C870" s="131"/>
      <c r="D870" s="131"/>
      <c r="E870" s="131"/>
      <c r="F870" s="131"/>
      <c r="G870" s="131"/>
      <c r="H870" s="131"/>
      <c r="I870" s="131"/>
      <c r="J870" s="131"/>
      <c r="K870" s="134"/>
    </row>
    <row r="871" spans="1:11" ht="15" customHeight="1" thickBot="1">
      <c r="A871" s="697" t="s">
        <v>260</v>
      </c>
      <c r="B871" s="699" t="s">
        <v>308</v>
      </c>
      <c r="C871" s="699" t="s">
        <v>168</v>
      </c>
      <c r="D871" s="727"/>
      <c r="E871" s="700"/>
      <c r="F871" s="699" t="s">
        <v>309</v>
      </c>
      <c r="G871" s="700"/>
      <c r="H871" s="658" t="s">
        <v>705</v>
      </c>
      <c r="I871" s="1043"/>
      <c r="J871" s="1043"/>
      <c r="K871" s="1044"/>
    </row>
    <row r="872" spans="1:11" ht="34.5" customHeight="1" thickBot="1">
      <c r="A872" s="993"/>
      <c r="B872" s="1041"/>
      <c r="C872" s="1045" t="s">
        <v>721</v>
      </c>
      <c r="D872" s="1046"/>
      <c r="E872" s="726"/>
      <c r="F872" s="700" t="s">
        <v>310</v>
      </c>
      <c r="G872" s="697" t="s">
        <v>720</v>
      </c>
      <c r="H872" s="658" t="s">
        <v>173</v>
      </c>
      <c r="I872" s="1043"/>
      <c r="J872" s="699" t="s">
        <v>312</v>
      </c>
      <c r="K872" s="726"/>
    </row>
    <row r="873" spans="1:11" ht="34.5" customHeight="1" thickBot="1">
      <c r="A873" s="892"/>
      <c r="B873" s="1042"/>
      <c r="C873" s="1042"/>
      <c r="D873" s="1047"/>
      <c r="E873" s="755"/>
      <c r="F873" s="755"/>
      <c r="G873" s="892"/>
      <c r="H873" s="208" t="s">
        <v>313</v>
      </c>
      <c r="I873" s="208" t="s">
        <v>314</v>
      </c>
      <c r="J873" s="1042"/>
      <c r="K873" s="755"/>
    </row>
    <row r="874" spans="1:11" ht="80.25" customHeight="1">
      <c r="A874" s="362" t="s">
        <v>315</v>
      </c>
      <c r="B874" s="363" t="s">
        <v>316</v>
      </c>
      <c r="C874" s="1029" t="s">
        <v>317</v>
      </c>
      <c r="D874" s="1030"/>
      <c r="E874" s="1031"/>
      <c r="F874" s="362" t="s">
        <v>318</v>
      </c>
      <c r="G874" s="362" t="s">
        <v>319</v>
      </c>
      <c r="H874" s="364">
        <v>1</v>
      </c>
      <c r="I874" s="365">
        <v>1</v>
      </c>
      <c r="J874" s="1032">
        <v>151453</v>
      </c>
      <c r="K874" s="1033"/>
    </row>
    <row r="875" spans="1:11" ht="12.75" customHeight="1" thickBot="1">
      <c r="A875" s="209"/>
      <c r="B875" s="210"/>
      <c r="C875" s="1034"/>
      <c r="D875" s="1035"/>
      <c r="E875" s="1036"/>
      <c r="F875" s="211"/>
      <c r="G875" s="211"/>
      <c r="H875" s="211"/>
      <c r="I875" s="211"/>
      <c r="J875" s="1037"/>
      <c r="K875" s="1038"/>
    </row>
    <row r="876" spans="1:11" s="199" customFormat="1" ht="15" customHeight="1" thickBot="1">
      <c r="A876" s="658" t="s">
        <v>70</v>
      </c>
      <c r="B876" s="659"/>
      <c r="C876" s="659"/>
      <c r="D876" s="659"/>
      <c r="E876" s="660"/>
      <c r="F876" s="212">
        <v>0</v>
      </c>
      <c r="G876" s="212">
        <v>0</v>
      </c>
      <c r="H876" s="212">
        <v>0</v>
      </c>
      <c r="I876" s="212">
        <v>0</v>
      </c>
      <c r="J876" s="1039">
        <f>SUM(J874:K875)</f>
        <v>151453</v>
      </c>
      <c r="K876" s="1040"/>
    </row>
    <row r="879" spans="1:11" s="198" customFormat="1" ht="15" customHeight="1">
      <c r="A879" s="961" t="s">
        <v>300</v>
      </c>
      <c r="B879" s="962"/>
      <c r="C879" s="962"/>
      <c r="D879" s="962"/>
      <c r="E879" s="962"/>
      <c r="F879" s="962"/>
      <c r="G879" s="962"/>
      <c r="H879" s="962"/>
      <c r="I879" s="962"/>
      <c r="J879" s="962"/>
      <c r="K879" s="962"/>
    </row>
    <row r="881" spans="1:11" ht="43.5" customHeight="1">
      <c r="A881" s="669" t="s">
        <v>320</v>
      </c>
      <c r="B881" s="642"/>
      <c r="C881" s="642"/>
      <c r="D881" s="642"/>
      <c r="E881" s="642"/>
      <c r="F881" s="642"/>
      <c r="G881" s="642"/>
      <c r="H881" s="642"/>
      <c r="I881" s="642"/>
      <c r="J881" s="642"/>
      <c r="K881" s="642"/>
    </row>
    <row r="882" spans="1:11" ht="12.75" customHeight="1"/>
    <row r="883" spans="1:11" ht="19.5" customHeight="1" thickBot="1">
      <c r="A883" s="73"/>
      <c r="B883" s="73"/>
      <c r="C883" s="74"/>
      <c r="D883" s="74"/>
      <c r="E883" s="75"/>
      <c r="F883" s="74"/>
      <c r="G883" s="75"/>
      <c r="H883" s="75"/>
      <c r="I883" s="75"/>
      <c r="J883" s="76"/>
      <c r="K883" s="76" t="s">
        <v>211</v>
      </c>
    </row>
    <row r="884" spans="1:11" ht="42.75" customHeight="1">
      <c r="A884" s="922" t="s">
        <v>258</v>
      </c>
      <c r="B884" s="1021" t="s">
        <v>259</v>
      </c>
      <c r="C884" s="170" t="s">
        <v>213</v>
      </c>
      <c r="D884" s="922" t="s">
        <v>260</v>
      </c>
      <c r="E884" s="77" t="s">
        <v>214</v>
      </c>
      <c r="F884" s="773" t="s">
        <v>215</v>
      </c>
      <c r="G884" s="774"/>
      <c r="H884" s="773" t="s">
        <v>709</v>
      </c>
      <c r="I884" s="775"/>
      <c r="J884" s="773" t="s">
        <v>217</v>
      </c>
      <c r="K884" s="775"/>
    </row>
    <row r="885" spans="1:11" ht="21" customHeight="1" thickBot="1">
      <c r="A885" s="892"/>
      <c r="B885" s="755"/>
      <c r="C885" s="171" t="s">
        <v>218</v>
      </c>
      <c r="D885" s="892"/>
      <c r="E885" s="79" t="s">
        <v>70</v>
      </c>
      <c r="F885" s="80" t="s">
        <v>219</v>
      </c>
      <c r="G885" s="79" t="s">
        <v>70</v>
      </c>
      <c r="H885" s="80" t="s">
        <v>219</v>
      </c>
      <c r="I885" s="79" t="s">
        <v>70</v>
      </c>
      <c r="J885" s="80" t="s">
        <v>219</v>
      </c>
      <c r="K885" s="79" t="s">
        <v>70</v>
      </c>
    </row>
    <row r="886" spans="1:11" ht="21" customHeight="1">
      <c r="A886" s="914" t="s">
        <v>321</v>
      </c>
      <c r="B886" s="1020" t="s">
        <v>322</v>
      </c>
      <c r="C886" s="172" t="s">
        <v>41</v>
      </c>
      <c r="D886" s="917" t="s">
        <v>722</v>
      </c>
      <c r="E886" s="752">
        <v>1</v>
      </c>
      <c r="F886" s="857">
        <v>0</v>
      </c>
      <c r="G886" s="752">
        <v>190000</v>
      </c>
      <c r="H886" s="857">
        <v>0</v>
      </c>
      <c r="I886" s="752">
        <v>157142</v>
      </c>
      <c r="J886" s="81">
        <v>0</v>
      </c>
      <c r="K886" s="82">
        <v>11950</v>
      </c>
    </row>
    <row r="887" spans="1:11" ht="21" customHeight="1" thickBot="1">
      <c r="A887" s="1019"/>
      <c r="B887" s="806"/>
      <c r="C887" s="204" t="s">
        <v>42</v>
      </c>
      <c r="D887" s="892"/>
      <c r="E887" s="753"/>
      <c r="F887" s="876"/>
      <c r="G887" s="753"/>
      <c r="H887" s="876"/>
      <c r="I887" s="753"/>
      <c r="J887" s="83">
        <v>0</v>
      </c>
      <c r="K887" s="84">
        <v>100</v>
      </c>
    </row>
    <row r="888" spans="1:11" ht="21" customHeight="1">
      <c r="A888" s="756" t="s">
        <v>220</v>
      </c>
      <c r="B888" s="85" t="s">
        <v>221</v>
      </c>
      <c r="C888" s="177" t="s">
        <v>41</v>
      </c>
      <c r="D888" s="213" t="s">
        <v>264</v>
      </c>
      <c r="E888" s="855">
        <v>0</v>
      </c>
      <c r="F888" s="894">
        <v>0</v>
      </c>
      <c r="G888" s="945">
        <v>0</v>
      </c>
      <c r="H888" s="894">
        <v>0</v>
      </c>
      <c r="I888" s="945">
        <v>6100</v>
      </c>
      <c r="J888" s="94">
        <v>0</v>
      </c>
      <c r="K888" s="95">
        <v>6100</v>
      </c>
    </row>
    <row r="889" spans="1:11" ht="21" customHeight="1" thickBot="1">
      <c r="A889" s="757"/>
      <c r="B889" s="89" t="s">
        <v>222</v>
      </c>
      <c r="C889" s="178" t="s">
        <v>42</v>
      </c>
      <c r="D889" s="214" t="s">
        <v>264</v>
      </c>
      <c r="E889" s="952"/>
      <c r="F889" s="953"/>
      <c r="G889" s="947"/>
      <c r="H889" s="953"/>
      <c r="I889" s="947"/>
      <c r="J889" s="92">
        <v>0</v>
      </c>
      <c r="K889" s="93">
        <v>0</v>
      </c>
    </row>
    <row r="890" spans="1:11" ht="21" customHeight="1">
      <c r="A890" s="758"/>
      <c r="B890" s="85" t="s">
        <v>223</v>
      </c>
      <c r="C890" s="182" t="s">
        <v>41</v>
      </c>
      <c r="D890" s="213" t="s">
        <v>264</v>
      </c>
      <c r="E890" s="855">
        <v>0</v>
      </c>
      <c r="F890" s="894">
        <v>0</v>
      </c>
      <c r="G890" s="945">
        <v>0</v>
      </c>
      <c r="H890" s="894">
        <v>0</v>
      </c>
      <c r="I890" s="945">
        <v>0</v>
      </c>
      <c r="J890" s="94">
        <v>0</v>
      </c>
      <c r="K890" s="95">
        <v>0</v>
      </c>
    </row>
    <row r="891" spans="1:11" ht="21" customHeight="1" thickBot="1">
      <c r="A891" s="759"/>
      <c r="B891" s="89" t="s">
        <v>224</v>
      </c>
      <c r="C891" s="89" t="s">
        <v>42</v>
      </c>
      <c r="D891" s="214" t="s">
        <v>264</v>
      </c>
      <c r="E891" s="952"/>
      <c r="F891" s="953"/>
      <c r="G891" s="947"/>
      <c r="H891" s="953"/>
      <c r="I891" s="947"/>
      <c r="J891" s="92">
        <v>0</v>
      </c>
      <c r="K891" s="93">
        <v>0</v>
      </c>
    </row>
    <row r="892" spans="1:11" ht="21" customHeight="1">
      <c r="A892" s="935" t="s">
        <v>321</v>
      </c>
      <c r="B892" s="938" t="s">
        <v>322</v>
      </c>
      <c r="C892" s="184" t="s">
        <v>41</v>
      </c>
      <c r="D892" s="941" t="s">
        <v>722</v>
      </c>
      <c r="E892" s="781">
        <f t="shared" ref="E892:K892" si="20">(E886+E888)-E890</f>
        <v>1</v>
      </c>
      <c r="F892" s="796">
        <f t="shared" si="20"/>
        <v>0</v>
      </c>
      <c r="G892" s="781">
        <f t="shared" si="20"/>
        <v>190000</v>
      </c>
      <c r="H892" s="796">
        <f t="shared" si="20"/>
        <v>0</v>
      </c>
      <c r="I892" s="781">
        <f t="shared" si="20"/>
        <v>163242</v>
      </c>
      <c r="J892" s="97">
        <f t="shared" si="20"/>
        <v>0</v>
      </c>
      <c r="K892" s="98">
        <f t="shared" si="20"/>
        <v>18050</v>
      </c>
    </row>
    <row r="893" spans="1:11" ht="21" customHeight="1" thickBot="1">
      <c r="A893" s="1019"/>
      <c r="B893" s="1022"/>
      <c r="C893" s="205" t="s">
        <v>42</v>
      </c>
      <c r="D893" s="892"/>
      <c r="E893" s="782"/>
      <c r="F893" s="797"/>
      <c r="G893" s="782"/>
      <c r="H893" s="797"/>
      <c r="I893" s="782"/>
      <c r="J893" s="99">
        <f>(J887+J889)-J891</f>
        <v>0</v>
      </c>
      <c r="K893" s="100">
        <f>(K887+K889)-K891</f>
        <v>100</v>
      </c>
    </row>
    <row r="894" spans="1:11" ht="21" customHeight="1">
      <c r="A894" s="784" t="s">
        <v>225</v>
      </c>
      <c r="B894" s="927"/>
      <c r="C894" s="786"/>
      <c r="D894" s="786"/>
      <c r="E894" s="786"/>
      <c r="F894" s="786"/>
      <c r="G894" s="928"/>
      <c r="H894" s="760" t="s">
        <v>41</v>
      </c>
      <c r="I894" s="774"/>
      <c r="J894" s="94">
        <v>0</v>
      </c>
      <c r="K894" s="95">
        <v>0</v>
      </c>
    </row>
    <row r="895" spans="1:11" ht="21" customHeight="1" thickBot="1">
      <c r="A895" s="785"/>
      <c r="B895" s="929"/>
      <c r="C895" s="930"/>
      <c r="D895" s="930"/>
      <c r="E895" s="930"/>
      <c r="F895" s="930"/>
      <c r="G895" s="931"/>
      <c r="H895" s="762" t="s">
        <v>42</v>
      </c>
      <c r="I895" s="780"/>
      <c r="J895" s="92">
        <v>0</v>
      </c>
      <c r="K895" s="93">
        <v>0</v>
      </c>
    </row>
    <row r="896" spans="1:11" ht="21" customHeight="1">
      <c r="A896" s="777" t="s">
        <v>227</v>
      </c>
      <c r="B896" s="770"/>
      <c r="C896" s="770"/>
      <c r="D896" s="770"/>
      <c r="E896" s="770"/>
      <c r="F896" s="770"/>
      <c r="G896" s="778"/>
      <c r="H896" s="760" t="s">
        <v>41</v>
      </c>
      <c r="I896" s="774"/>
      <c r="J896" s="94">
        <f>J892-J894</f>
        <v>0</v>
      </c>
      <c r="K896" s="95">
        <f>K892-K894</f>
        <v>18050</v>
      </c>
    </row>
    <row r="897" spans="1:11" ht="21" customHeight="1" thickBot="1">
      <c r="A897" s="771"/>
      <c r="B897" s="772"/>
      <c r="C897" s="772"/>
      <c r="D897" s="772"/>
      <c r="E897" s="772"/>
      <c r="F897" s="772"/>
      <c r="G897" s="779"/>
      <c r="H897" s="762" t="s">
        <v>42</v>
      </c>
      <c r="I897" s="780"/>
      <c r="J897" s="92">
        <f>J893-J895</f>
        <v>0</v>
      </c>
      <c r="K897" s="93">
        <f>K893-K895</f>
        <v>100</v>
      </c>
    </row>
    <row r="898" spans="1:11" ht="21" customHeight="1">
      <c r="A898" s="1048" t="s">
        <v>711</v>
      </c>
      <c r="B898" s="1049"/>
      <c r="C898" s="1049"/>
      <c r="D898" s="1049"/>
      <c r="E898" s="1049"/>
      <c r="F898" s="1049"/>
      <c r="G898" s="1050"/>
      <c r="H898" s="760" t="s">
        <v>41</v>
      </c>
      <c r="I898" s="774"/>
      <c r="J898" s="94">
        <v>0</v>
      </c>
      <c r="K898" s="95">
        <v>18004</v>
      </c>
    </row>
    <row r="899" spans="1:11" ht="21" customHeight="1" thickBot="1">
      <c r="A899" s="1051"/>
      <c r="B899" s="1052"/>
      <c r="C899" s="1052"/>
      <c r="D899" s="1052"/>
      <c r="E899" s="1052"/>
      <c r="F899" s="1052"/>
      <c r="G899" s="1053"/>
      <c r="H899" s="762" t="s">
        <v>42</v>
      </c>
      <c r="I899" s="780"/>
      <c r="J899" s="92">
        <v>0</v>
      </c>
      <c r="K899" s="93">
        <v>0</v>
      </c>
    </row>
    <row r="900" spans="1:11" ht="21" customHeight="1">
      <c r="A900" s="777" t="s">
        <v>228</v>
      </c>
      <c r="B900" s="770"/>
      <c r="C900" s="770"/>
      <c r="D900" s="770"/>
      <c r="E900" s="770"/>
      <c r="F900" s="770"/>
      <c r="G900" s="778"/>
      <c r="H900" s="760" t="s">
        <v>41</v>
      </c>
      <c r="I900" s="774"/>
      <c r="J900" s="94">
        <f>J896-J898</f>
        <v>0</v>
      </c>
      <c r="K900" s="95">
        <f>K896-K898</f>
        <v>46</v>
      </c>
    </row>
    <row r="901" spans="1:11" ht="21" customHeight="1" thickBot="1">
      <c r="A901" s="771"/>
      <c r="B901" s="772"/>
      <c r="C901" s="772"/>
      <c r="D901" s="772"/>
      <c r="E901" s="772"/>
      <c r="F901" s="772"/>
      <c r="G901" s="779"/>
      <c r="H901" s="762" t="s">
        <v>42</v>
      </c>
      <c r="I901" s="780"/>
      <c r="J901" s="92">
        <f>J897-J899</f>
        <v>0</v>
      </c>
      <c r="K901" s="93">
        <f>K897-K899</f>
        <v>100</v>
      </c>
    </row>
    <row r="902" spans="1:11" ht="21" customHeight="1">
      <c r="A902" s="801" t="s">
        <v>712</v>
      </c>
      <c r="B902" s="770"/>
      <c r="C902" s="770"/>
      <c r="D902" s="802"/>
      <c r="E902" s="807" t="s">
        <v>229</v>
      </c>
      <c r="F902" s="808"/>
      <c r="G902" s="808"/>
      <c r="H902" s="808"/>
      <c r="I902" s="809"/>
      <c r="J902" s="102">
        <v>0</v>
      </c>
      <c r="K902" s="103">
        <f>(K898+K899)/(K886+K887)*100</f>
        <v>149.41078838174272</v>
      </c>
    </row>
    <row r="903" spans="1:11" ht="21" customHeight="1">
      <c r="A903" s="803"/>
      <c r="B903" s="804"/>
      <c r="C903" s="804"/>
      <c r="D903" s="805"/>
      <c r="E903" s="810" t="s">
        <v>230</v>
      </c>
      <c r="F903" s="811"/>
      <c r="G903" s="811"/>
      <c r="H903" s="811"/>
      <c r="I903" s="812"/>
      <c r="J903" s="104">
        <v>0</v>
      </c>
      <c r="K903" s="105">
        <f>(K898+K899)/(K892+K893)*100</f>
        <v>99.19559228650138</v>
      </c>
    </row>
    <row r="904" spans="1:11" ht="21" customHeight="1" thickBot="1">
      <c r="A904" s="771"/>
      <c r="B904" s="772"/>
      <c r="C904" s="772"/>
      <c r="D904" s="806"/>
      <c r="E904" s="813" t="s">
        <v>231</v>
      </c>
      <c r="F904" s="814"/>
      <c r="G904" s="814"/>
      <c r="H904" s="814"/>
      <c r="I904" s="815"/>
      <c r="J904" s="106">
        <v>0</v>
      </c>
      <c r="K904" s="107">
        <f>(K898+K899)/(K896+K897)*100</f>
        <v>99.19559228650138</v>
      </c>
    </row>
    <row r="905" spans="1:11" ht="12.75" customHeight="1">
      <c r="A905" s="190"/>
      <c r="B905" s="190"/>
      <c r="C905" s="190"/>
      <c r="D905" s="191"/>
      <c r="E905" s="192"/>
      <c r="F905" s="192"/>
      <c r="G905" s="192"/>
      <c r="H905" s="192"/>
      <c r="I905" s="192"/>
      <c r="J905" s="193"/>
      <c r="K905" s="194"/>
    </row>
    <row r="906" spans="1:11" s="101" customFormat="1" ht="12.75" customHeight="1">
      <c r="A906" s="133"/>
      <c r="B906" s="131"/>
      <c r="C906" s="131"/>
      <c r="D906" s="131"/>
      <c r="E906" s="131"/>
      <c r="F906" s="131"/>
      <c r="G906" s="131"/>
      <c r="H906" s="131"/>
      <c r="I906" s="131"/>
      <c r="J906" s="131"/>
      <c r="K906" s="134"/>
    </row>
    <row r="907" spans="1:11" ht="20.25" customHeight="1">
      <c r="A907" s="961" t="s">
        <v>323</v>
      </c>
      <c r="B907" s="1017"/>
      <c r="C907" s="1017"/>
      <c r="D907" s="1017"/>
      <c r="E907" s="1017"/>
      <c r="F907" s="1017"/>
      <c r="G907" s="1017"/>
      <c r="H907" s="1017"/>
      <c r="I907" s="1017"/>
      <c r="J907" s="1017"/>
      <c r="K907" s="1017"/>
    </row>
    <row r="908" spans="1:11" ht="12.75" customHeight="1">
      <c r="A908" s="195"/>
      <c r="B908" s="131"/>
      <c r="C908" s="131"/>
      <c r="D908" s="131"/>
      <c r="E908" s="131"/>
      <c r="F908" s="131"/>
      <c r="G908" s="131"/>
      <c r="H908" s="131"/>
      <c r="I908" s="131"/>
      <c r="J908" s="131"/>
      <c r="K908" s="134"/>
    </row>
    <row r="909" spans="1:11" ht="12.75" customHeight="1">
      <c r="A909" s="1025" t="s">
        <v>266</v>
      </c>
      <c r="B909" s="1026"/>
      <c r="C909" s="1026"/>
      <c r="D909" s="1026"/>
      <c r="E909" s="1026"/>
      <c r="F909" s="1026"/>
      <c r="G909" s="1026"/>
      <c r="H909" s="1026"/>
      <c r="I909" s="1026"/>
      <c r="J909" s="1026"/>
      <c r="K909" s="1026"/>
    </row>
    <row r="910" spans="1:11" ht="12.75" customHeight="1">
      <c r="A910" s="133"/>
      <c r="B910" s="131"/>
      <c r="C910" s="131"/>
      <c r="D910" s="131"/>
      <c r="E910" s="131"/>
      <c r="F910" s="131"/>
      <c r="G910" s="131"/>
      <c r="H910" s="131"/>
      <c r="I910" s="131"/>
      <c r="J910" s="131"/>
      <c r="K910" s="134"/>
    </row>
    <row r="911" spans="1:11" ht="34.5" customHeight="1">
      <c r="A911" s="1054" t="s">
        <v>773</v>
      </c>
      <c r="B911" s="1055"/>
      <c r="C911" s="1055"/>
      <c r="D911" s="1055"/>
      <c r="E911" s="1055"/>
      <c r="F911" s="1055"/>
      <c r="G911" s="1055"/>
      <c r="H911" s="1055"/>
      <c r="I911" s="1055"/>
      <c r="J911" s="1055"/>
      <c r="K911" s="1055"/>
    </row>
    <row r="912" spans="1:11" s="101" customFormat="1" ht="22.5" customHeight="1">
      <c r="A912" s="1058" t="s">
        <v>774</v>
      </c>
      <c r="B912" s="1058"/>
      <c r="C912" s="1058"/>
      <c r="D912" s="1058"/>
      <c r="E912" s="1058"/>
      <c r="F912" s="1058"/>
      <c r="G912" s="1058"/>
      <c r="H912" s="1058"/>
      <c r="I912" s="1058"/>
      <c r="J912" s="1058"/>
      <c r="K912" s="1058"/>
    </row>
    <row r="913" spans="1:12" s="101" customFormat="1" ht="18" customHeight="1">
      <c r="A913" s="1059" t="s">
        <v>776</v>
      </c>
      <c r="B913" s="1059"/>
      <c r="C913" s="1059"/>
      <c r="D913" s="1059"/>
      <c r="E913" s="1059"/>
      <c r="F913" s="1059"/>
      <c r="G913" s="1059"/>
      <c r="H913" s="1059"/>
      <c r="I913" s="1059"/>
      <c r="J913" s="1059"/>
      <c r="K913" s="1059"/>
    </row>
    <row r="914" spans="1:12" s="101" customFormat="1" ht="23.25" customHeight="1">
      <c r="A914" s="980" t="s">
        <v>775</v>
      </c>
      <c r="B914" s="874"/>
      <c r="C914" s="874"/>
      <c r="D914" s="874"/>
      <c r="E914" s="874"/>
      <c r="F914" s="874"/>
      <c r="G914" s="874"/>
      <c r="H914" s="874"/>
      <c r="I914" s="874"/>
      <c r="J914" s="874"/>
      <c r="K914" s="874"/>
    </row>
    <row r="915" spans="1:12" s="101" customFormat="1" ht="24.75" customHeight="1">
      <c r="A915" s="1056" t="s">
        <v>780</v>
      </c>
      <c r="B915" s="1057"/>
      <c r="C915" s="1057"/>
      <c r="D915" s="1057"/>
      <c r="E915" s="1057"/>
      <c r="F915" s="1057"/>
      <c r="G915" s="1057"/>
      <c r="H915" s="1057"/>
      <c r="I915" s="1057"/>
      <c r="J915" s="1057"/>
      <c r="K915" s="1057"/>
      <c r="L915" s="215"/>
    </row>
    <row r="916" spans="1:12" s="101" customFormat="1" ht="12.75" customHeight="1">
      <c r="A916" s="133"/>
      <c r="B916" s="131"/>
      <c r="C916" s="131"/>
      <c r="D916" s="131"/>
      <c r="E916" s="131"/>
      <c r="F916" s="131"/>
      <c r="G916" s="131"/>
      <c r="H916" s="131"/>
      <c r="I916" s="131"/>
      <c r="J916" s="131"/>
      <c r="K916" s="134"/>
    </row>
    <row r="917" spans="1:12" s="101" customFormat="1" ht="15" customHeight="1">
      <c r="A917" s="133"/>
      <c r="B917" s="131"/>
      <c r="C917" s="131"/>
      <c r="D917" s="131"/>
      <c r="E917" s="131"/>
      <c r="F917" s="131"/>
      <c r="G917" s="131"/>
      <c r="H917" s="131"/>
      <c r="I917" s="131"/>
      <c r="J917" s="131"/>
      <c r="K917" s="134"/>
    </row>
    <row r="918" spans="1:12" s="101" customFormat="1" ht="15" customHeight="1">
      <c r="A918" s="981" t="s">
        <v>269</v>
      </c>
      <c r="B918" s="640"/>
      <c r="C918" s="640"/>
      <c r="D918" s="640"/>
      <c r="E918" s="640"/>
      <c r="F918" s="640"/>
      <c r="G918" s="640"/>
      <c r="H918" s="640"/>
      <c r="I918" s="640"/>
      <c r="J918" s="640"/>
      <c r="K918" s="640"/>
    </row>
    <row r="919" spans="1:12" s="101" customFormat="1" ht="15" customHeight="1">
      <c r="A919" s="133"/>
      <c r="B919" s="131"/>
      <c r="C919" s="131"/>
      <c r="D919" s="131"/>
      <c r="E919" s="131"/>
      <c r="F919" s="131"/>
      <c r="G919" s="131"/>
      <c r="H919" s="131"/>
      <c r="I919" s="131"/>
      <c r="J919" s="131"/>
      <c r="K919" s="134"/>
    </row>
    <row r="920" spans="1:12" s="199" customFormat="1" ht="15" customHeight="1">
      <c r="A920" s="971" t="s">
        <v>324</v>
      </c>
      <c r="B920" s="640"/>
      <c r="C920" s="640"/>
      <c r="D920" s="640"/>
      <c r="E920" s="196" t="s">
        <v>271</v>
      </c>
      <c r="F920" s="976">
        <v>18003660.620000001</v>
      </c>
      <c r="G920" s="976"/>
      <c r="H920" s="131"/>
      <c r="I920" s="131"/>
      <c r="J920" s="992"/>
      <c r="K920" s="992"/>
    </row>
    <row r="921" spans="1:12" ht="15.75" thickBot="1">
      <c r="A921" s="973" t="s">
        <v>277</v>
      </c>
      <c r="B921" s="974"/>
      <c r="C921" s="974"/>
      <c r="D921" s="974"/>
      <c r="E921" s="197" t="s">
        <v>271</v>
      </c>
      <c r="F921" s="975">
        <f>SUM(F920:G920)</f>
        <v>18003660.620000001</v>
      </c>
      <c r="G921" s="975"/>
      <c r="H921" s="131"/>
      <c r="I921" s="131"/>
      <c r="J921" s="992"/>
      <c r="K921" s="992"/>
    </row>
    <row r="922" spans="1:12" ht="15.75" thickTop="1">
      <c r="A922" s="133"/>
      <c r="B922" s="131"/>
      <c r="C922" s="131"/>
      <c r="D922" s="131"/>
      <c r="E922" s="131"/>
      <c r="F922" s="131"/>
      <c r="G922" s="131"/>
      <c r="H922" s="131"/>
      <c r="I922" s="131"/>
      <c r="J922" s="131"/>
      <c r="K922" s="134"/>
    </row>
    <row r="923" spans="1:12" ht="15">
      <c r="A923" s="133"/>
      <c r="B923" s="131"/>
      <c r="C923" s="131"/>
      <c r="D923" s="131"/>
      <c r="E923" s="131"/>
      <c r="F923" s="131"/>
      <c r="G923" s="131"/>
      <c r="H923" s="131"/>
      <c r="I923" s="131"/>
      <c r="J923" s="131"/>
      <c r="K923" s="134"/>
    </row>
    <row r="924" spans="1:12" ht="25.5" customHeight="1">
      <c r="A924" s="977" t="s">
        <v>325</v>
      </c>
      <c r="B924" s="1017"/>
      <c r="C924" s="1017"/>
      <c r="D924" s="1017"/>
      <c r="E924" s="1017"/>
      <c r="F924" s="1017"/>
      <c r="G924" s="1017"/>
      <c r="H924" s="1017"/>
      <c r="I924" s="1017"/>
      <c r="J924" s="1017"/>
      <c r="K924" s="1017"/>
    </row>
    <row r="925" spans="1:12" s="101" customFormat="1" ht="12.75" customHeight="1">
      <c r="A925" s="133"/>
      <c r="B925" s="131"/>
      <c r="C925" s="131"/>
      <c r="D925" s="131"/>
      <c r="E925" s="131"/>
      <c r="F925" s="131"/>
      <c r="G925" s="131"/>
      <c r="H925" s="131"/>
      <c r="I925" s="131"/>
      <c r="J925" s="131"/>
      <c r="K925" s="134"/>
    </row>
    <row r="926" spans="1:12" s="198" customFormat="1" ht="15" customHeight="1">
      <c r="A926" s="961" t="s">
        <v>279</v>
      </c>
      <c r="B926" s="962"/>
      <c r="C926" s="962"/>
      <c r="D926" s="962"/>
      <c r="E926" s="962"/>
      <c r="F926" s="962"/>
      <c r="G926" s="962"/>
      <c r="H926" s="962"/>
      <c r="I926" s="962"/>
      <c r="J926" s="962"/>
      <c r="K926" s="962"/>
    </row>
    <row r="927" spans="1:12" ht="12.75" customHeight="1">
      <c r="A927" s="961" t="s">
        <v>279</v>
      </c>
      <c r="B927" s="962"/>
      <c r="C927" s="962"/>
      <c r="D927" s="962"/>
      <c r="E927" s="962"/>
      <c r="F927" s="962"/>
      <c r="G927" s="962"/>
      <c r="H927" s="962"/>
      <c r="I927" s="962"/>
      <c r="J927" s="962"/>
      <c r="K927" s="962"/>
    </row>
    <row r="928" spans="1:12" ht="12.75" customHeight="1" thickBot="1">
      <c r="A928" s="133"/>
      <c r="B928" s="131"/>
      <c r="C928" s="131"/>
      <c r="D928" s="131"/>
      <c r="E928" s="131"/>
      <c r="F928" s="131"/>
      <c r="G928" s="131"/>
      <c r="H928" s="131"/>
      <c r="I928" s="131"/>
      <c r="J928" s="131"/>
      <c r="K928" s="134"/>
    </row>
    <row r="929" spans="1:11" ht="12.75" customHeight="1" thickBot="1">
      <c r="A929" s="697" t="s">
        <v>260</v>
      </c>
      <c r="B929" s="699" t="s">
        <v>308</v>
      </c>
      <c r="C929" s="699" t="s">
        <v>168</v>
      </c>
      <c r="D929" s="727"/>
      <c r="E929" s="700"/>
      <c r="F929" s="699" t="s">
        <v>309</v>
      </c>
      <c r="G929" s="700"/>
      <c r="H929" s="658" t="s">
        <v>705</v>
      </c>
      <c r="I929" s="1043"/>
      <c r="J929" s="1043"/>
      <c r="K929" s="1044"/>
    </row>
    <row r="930" spans="1:11" ht="12.75" customHeight="1" thickBot="1">
      <c r="A930" s="993"/>
      <c r="B930" s="1041"/>
      <c r="C930" s="994" t="s">
        <v>721</v>
      </c>
      <c r="D930" s="1073"/>
      <c r="E930" s="729"/>
      <c r="F930" s="697" t="s">
        <v>310</v>
      </c>
      <c r="G930" s="697" t="s">
        <v>311</v>
      </c>
      <c r="H930" s="658" t="s">
        <v>173</v>
      </c>
      <c r="I930" s="1043"/>
      <c r="J930" s="699" t="s">
        <v>312</v>
      </c>
      <c r="K930" s="726"/>
    </row>
    <row r="931" spans="1:11" ht="57.75" customHeight="1" thickBot="1">
      <c r="A931" s="892"/>
      <c r="B931" s="1042"/>
      <c r="C931" s="1042"/>
      <c r="D931" s="1047"/>
      <c r="E931" s="755"/>
      <c r="F931" s="892"/>
      <c r="G931" s="892"/>
      <c r="H931" s="208" t="s">
        <v>313</v>
      </c>
      <c r="I931" s="208" t="s">
        <v>314</v>
      </c>
      <c r="J931" s="1042"/>
      <c r="K931" s="755"/>
    </row>
    <row r="932" spans="1:11" ht="96" customHeight="1">
      <c r="A932" s="362" t="s">
        <v>326</v>
      </c>
      <c r="B932" s="362" t="s">
        <v>327</v>
      </c>
      <c r="C932" s="1063" t="s">
        <v>328</v>
      </c>
      <c r="D932" s="1064"/>
      <c r="E932" s="1065"/>
      <c r="F932" s="362" t="s">
        <v>329</v>
      </c>
      <c r="G932" s="364">
        <v>0.3</v>
      </c>
      <c r="H932" s="364">
        <v>1</v>
      </c>
      <c r="I932" s="365">
        <v>0.65</v>
      </c>
      <c r="J932" s="1066">
        <v>4992301.05</v>
      </c>
      <c r="K932" s="1067"/>
    </row>
    <row r="933" spans="1:11" ht="56.25" customHeight="1">
      <c r="A933" s="366" t="s">
        <v>330</v>
      </c>
      <c r="B933" s="366" t="s">
        <v>331</v>
      </c>
      <c r="C933" s="1068" t="s">
        <v>332</v>
      </c>
      <c r="D933" s="1069"/>
      <c r="E933" s="1070"/>
      <c r="F933" s="366" t="s">
        <v>333</v>
      </c>
      <c r="G933" s="366" t="s">
        <v>319</v>
      </c>
      <c r="H933" s="367">
        <v>0.3</v>
      </c>
      <c r="I933" s="368">
        <v>0.35</v>
      </c>
      <c r="J933" s="1071">
        <v>4224576.82</v>
      </c>
      <c r="K933" s="1072"/>
    </row>
    <row r="934" spans="1:11" ht="12.75" customHeight="1" thickBot="1">
      <c r="A934" s="217"/>
      <c r="B934" s="218"/>
      <c r="C934" s="1060"/>
      <c r="D934" s="1061"/>
      <c r="E934" s="1062"/>
      <c r="F934" s="219"/>
      <c r="G934" s="219"/>
      <c r="H934" s="219"/>
      <c r="I934" s="220"/>
      <c r="J934" s="1037"/>
      <c r="K934" s="1038"/>
    </row>
    <row r="935" spans="1:11" ht="12.75" customHeight="1" thickBot="1">
      <c r="A935" s="658" t="s">
        <v>70</v>
      </c>
      <c r="B935" s="659"/>
      <c r="C935" s="659"/>
      <c r="D935" s="659"/>
      <c r="E935" s="660"/>
      <c r="F935" s="212">
        <v>0</v>
      </c>
      <c r="G935" s="212">
        <v>0</v>
      </c>
      <c r="H935" s="212">
        <v>0</v>
      </c>
      <c r="I935" s="212">
        <v>0</v>
      </c>
      <c r="J935" s="1039">
        <f>J932+J933</f>
        <v>9216877.870000001</v>
      </c>
      <c r="K935" s="1040"/>
    </row>
    <row r="936" spans="1:11" ht="12.75" customHeight="1"/>
    <row r="937" spans="1:11" ht="12.75" customHeight="1">
      <c r="A937" s="961" t="s">
        <v>300</v>
      </c>
      <c r="B937" s="962"/>
      <c r="C937" s="962"/>
      <c r="D937" s="962"/>
      <c r="E937" s="962"/>
      <c r="F937" s="962"/>
      <c r="G937" s="962"/>
      <c r="H937" s="962"/>
      <c r="I937" s="962"/>
      <c r="J937" s="962"/>
      <c r="K937" s="962"/>
    </row>
    <row r="938" spans="1:11" ht="12.75" customHeight="1"/>
    <row r="939" spans="1:11" ht="42.75" customHeight="1">
      <c r="A939" s="669" t="s">
        <v>320</v>
      </c>
      <c r="B939" s="642"/>
      <c r="C939" s="642"/>
      <c r="D939" s="642"/>
      <c r="E939" s="642"/>
      <c r="F939" s="642"/>
      <c r="G939" s="642"/>
      <c r="H939" s="642"/>
      <c r="I939" s="642"/>
      <c r="J939" s="642"/>
      <c r="K939" s="642"/>
    </row>
    <row r="940" spans="1:11" ht="12.75" customHeight="1">
      <c r="A940" s="13"/>
      <c r="B940" s="9"/>
      <c r="C940" s="9"/>
      <c r="D940" s="9"/>
      <c r="E940" s="9"/>
      <c r="F940" s="9"/>
      <c r="G940" s="9"/>
      <c r="H940" s="9"/>
      <c r="I940" s="9"/>
      <c r="J940" s="9"/>
      <c r="K940" s="9"/>
    </row>
    <row r="941" spans="1:11" ht="12.75" customHeight="1">
      <c r="A941" s="13"/>
      <c r="B941" s="9"/>
      <c r="C941" s="9"/>
      <c r="D941" s="9"/>
      <c r="E941" s="9"/>
      <c r="F941" s="9"/>
      <c r="G941" s="9"/>
      <c r="H941" s="9"/>
      <c r="I941" s="9"/>
      <c r="J941" s="9"/>
      <c r="K941" s="9"/>
    </row>
    <row r="942" spans="1:11" ht="12.75" customHeight="1">
      <c r="A942" s="13"/>
      <c r="B942" s="9"/>
      <c r="C942" s="9"/>
      <c r="D942" s="9"/>
      <c r="E942" s="9"/>
      <c r="F942" s="9"/>
      <c r="G942" s="9"/>
      <c r="H942" s="9"/>
      <c r="I942" s="9"/>
      <c r="J942" s="9"/>
      <c r="K942" s="9"/>
    </row>
    <row r="943" spans="1:11" ht="12.75" customHeight="1">
      <c r="A943" s="13"/>
      <c r="B943" s="9"/>
      <c r="C943" s="9"/>
      <c r="D943" s="9"/>
      <c r="E943" s="9"/>
      <c r="F943" s="9"/>
      <c r="G943" s="9"/>
      <c r="H943" s="9"/>
      <c r="I943" s="9"/>
      <c r="J943" s="9"/>
      <c r="K943" s="9"/>
    </row>
    <row r="944" spans="1:11" ht="12.75" customHeight="1">
      <c r="A944" s="13"/>
      <c r="B944" s="9"/>
      <c r="C944" s="9"/>
      <c r="D944" s="9"/>
      <c r="E944" s="9"/>
      <c r="F944" s="9"/>
      <c r="G944" s="9"/>
      <c r="H944" s="9"/>
      <c r="I944" s="9"/>
      <c r="J944" s="9"/>
      <c r="K944" s="9"/>
    </row>
    <row r="945" spans="1:11" ht="12.75" customHeight="1">
      <c r="A945" s="13"/>
      <c r="B945" s="9"/>
      <c r="C945" s="9"/>
      <c r="D945" s="9"/>
      <c r="E945" s="9"/>
      <c r="F945" s="9"/>
      <c r="G945" s="9"/>
      <c r="H945" s="9"/>
      <c r="I945" s="9"/>
      <c r="J945" s="9"/>
      <c r="K945" s="9"/>
    </row>
    <row r="946" spans="1:11" ht="12.75" customHeight="1" thickBot="1">
      <c r="A946" s="133"/>
      <c r="B946" s="131"/>
      <c r="C946" s="131"/>
      <c r="D946" s="131"/>
      <c r="E946" s="131"/>
      <c r="F946" s="131"/>
      <c r="G946" s="131"/>
      <c r="H946" s="131"/>
      <c r="I946" s="131"/>
      <c r="J946" s="131"/>
      <c r="K946" s="134"/>
    </row>
    <row r="947" spans="1:11" ht="41.1" customHeight="1">
      <c r="A947" s="922" t="s">
        <v>258</v>
      </c>
      <c r="B947" s="1021" t="s">
        <v>259</v>
      </c>
      <c r="C947" s="170" t="s">
        <v>213</v>
      </c>
      <c r="D947" s="922" t="s">
        <v>260</v>
      </c>
      <c r="E947" s="77" t="s">
        <v>214</v>
      </c>
      <c r="F947" s="773" t="s">
        <v>215</v>
      </c>
      <c r="G947" s="774"/>
      <c r="H947" s="773" t="s">
        <v>709</v>
      </c>
      <c r="I947" s="775"/>
      <c r="J947" s="773" t="s">
        <v>710</v>
      </c>
      <c r="K947" s="775"/>
    </row>
    <row r="948" spans="1:11" ht="21" customHeight="1" thickBot="1">
      <c r="A948" s="892"/>
      <c r="B948" s="755"/>
      <c r="C948" s="171" t="s">
        <v>218</v>
      </c>
      <c r="D948" s="892"/>
      <c r="E948" s="79" t="s">
        <v>70</v>
      </c>
      <c r="F948" s="80" t="s">
        <v>219</v>
      </c>
      <c r="G948" s="79" t="s">
        <v>70</v>
      </c>
      <c r="H948" s="80" t="s">
        <v>219</v>
      </c>
      <c r="I948" s="79" t="s">
        <v>70</v>
      </c>
      <c r="J948" s="80" t="s">
        <v>219</v>
      </c>
      <c r="K948" s="79" t="s">
        <v>70</v>
      </c>
    </row>
    <row r="949" spans="1:11" ht="21" customHeight="1">
      <c r="A949" s="914" t="s">
        <v>334</v>
      </c>
      <c r="B949" s="1020" t="s">
        <v>335</v>
      </c>
      <c r="C949" s="172" t="s">
        <v>41</v>
      </c>
      <c r="D949" s="917" t="s">
        <v>723</v>
      </c>
      <c r="E949" s="752">
        <v>1</v>
      </c>
      <c r="F949" s="857">
        <v>0</v>
      </c>
      <c r="G949" s="752">
        <v>20000</v>
      </c>
      <c r="H949" s="857">
        <v>0</v>
      </c>
      <c r="I949" s="752">
        <v>13080</v>
      </c>
      <c r="J949" s="81">
        <v>0</v>
      </c>
      <c r="K949" s="82">
        <v>100</v>
      </c>
    </row>
    <row r="950" spans="1:11" ht="21" customHeight="1" thickBot="1">
      <c r="A950" s="1019"/>
      <c r="B950" s="806"/>
      <c r="C950" s="204" t="s">
        <v>42</v>
      </c>
      <c r="D950" s="892"/>
      <c r="E950" s="753"/>
      <c r="F950" s="876"/>
      <c r="G950" s="753"/>
      <c r="H950" s="876"/>
      <c r="I950" s="753"/>
      <c r="J950" s="83">
        <v>0</v>
      </c>
      <c r="K950" s="84">
        <v>0</v>
      </c>
    </row>
    <row r="951" spans="1:11" ht="21" customHeight="1">
      <c r="A951" s="756" t="s">
        <v>220</v>
      </c>
      <c r="B951" s="85" t="s">
        <v>221</v>
      </c>
      <c r="C951" s="177" t="s">
        <v>41</v>
      </c>
      <c r="D951" s="949" t="s">
        <v>264</v>
      </c>
      <c r="E951" s="821">
        <v>0</v>
      </c>
      <c r="F951" s="894">
        <v>0</v>
      </c>
      <c r="G951" s="821">
        <v>0</v>
      </c>
      <c r="H951" s="894">
        <v>0</v>
      </c>
      <c r="I951" s="821">
        <v>0</v>
      </c>
      <c r="J951" s="94">
        <v>0</v>
      </c>
      <c r="K951" s="95">
        <v>0</v>
      </c>
    </row>
    <row r="952" spans="1:11" ht="21" customHeight="1" thickBot="1">
      <c r="A952" s="757"/>
      <c r="B952" s="89" t="s">
        <v>222</v>
      </c>
      <c r="C952" s="178" t="s">
        <v>42</v>
      </c>
      <c r="D952" s="1018"/>
      <c r="E952" s="823"/>
      <c r="F952" s="896"/>
      <c r="G952" s="823"/>
      <c r="H952" s="896"/>
      <c r="I952" s="823"/>
      <c r="J952" s="92">
        <v>0</v>
      </c>
      <c r="K952" s="93">
        <v>0</v>
      </c>
    </row>
    <row r="953" spans="1:11" ht="21" customHeight="1">
      <c r="A953" s="758"/>
      <c r="B953" s="85" t="s">
        <v>223</v>
      </c>
      <c r="C953" s="182" t="s">
        <v>41</v>
      </c>
      <c r="D953" s="949" t="s">
        <v>264</v>
      </c>
      <c r="E953" s="821">
        <v>0</v>
      </c>
      <c r="F953" s="894">
        <v>0</v>
      </c>
      <c r="G953" s="821">
        <v>0</v>
      </c>
      <c r="H953" s="894">
        <v>0</v>
      </c>
      <c r="I953" s="821">
        <v>100</v>
      </c>
      <c r="J953" s="94">
        <v>0</v>
      </c>
      <c r="K953" s="95">
        <v>100</v>
      </c>
    </row>
    <row r="954" spans="1:11" ht="21" customHeight="1" thickBot="1">
      <c r="A954" s="759"/>
      <c r="B954" s="89" t="s">
        <v>224</v>
      </c>
      <c r="C954" s="89" t="s">
        <v>42</v>
      </c>
      <c r="D954" s="1018"/>
      <c r="E954" s="823"/>
      <c r="F954" s="896"/>
      <c r="G954" s="823"/>
      <c r="H954" s="896"/>
      <c r="I954" s="823"/>
      <c r="J954" s="92">
        <v>0</v>
      </c>
      <c r="K954" s="93">
        <v>0</v>
      </c>
    </row>
    <row r="955" spans="1:11" ht="21" customHeight="1">
      <c r="A955" s="935" t="s">
        <v>334</v>
      </c>
      <c r="B955" s="938" t="s">
        <v>335</v>
      </c>
      <c r="C955" s="184" t="s">
        <v>41</v>
      </c>
      <c r="D955" s="941" t="s">
        <v>723</v>
      </c>
      <c r="E955" s="781">
        <f t="shared" ref="E955:K955" si="21">(E949+E951)-E953</f>
        <v>1</v>
      </c>
      <c r="F955" s="796">
        <f t="shared" si="21"/>
        <v>0</v>
      </c>
      <c r="G955" s="781">
        <f t="shared" si="21"/>
        <v>20000</v>
      </c>
      <c r="H955" s="796">
        <f t="shared" si="21"/>
        <v>0</v>
      </c>
      <c r="I955" s="781">
        <f t="shared" si="21"/>
        <v>12980</v>
      </c>
      <c r="J955" s="97">
        <f t="shared" si="21"/>
        <v>0</v>
      </c>
      <c r="K955" s="98">
        <f t="shared" si="21"/>
        <v>0</v>
      </c>
    </row>
    <row r="956" spans="1:11" ht="21" customHeight="1" thickBot="1">
      <c r="A956" s="1019"/>
      <c r="B956" s="1022"/>
      <c r="C956" s="205" t="s">
        <v>42</v>
      </c>
      <c r="D956" s="892"/>
      <c r="E956" s="782"/>
      <c r="F956" s="797"/>
      <c r="G956" s="782"/>
      <c r="H956" s="797"/>
      <c r="I956" s="782"/>
      <c r="J956" s="99">
        <f>(J950+J952)-J954</f>
        <v>0</v>
      </c>
      <c r="K956" s="100">
        <f>(K950+K952)-K954</f>
        <v>0</v>
      </c>
    </row>
    <row r="957" spans="1:11" ht="21" customHeight="1">
      <c r="A957" s="784" t="s">
        <v>225</v>
      </c>
      <c r="B957" s="927"/>
      <c r="C957" s="786"/>
      <c r="D957" s="786"/>
      <c r="E957" s="786"/>
      <c r="F957" s="786"/>
      <c r="G957" s="928"/>
      <c r="H957" s="760" t="s">
        <v>41</v>
      </c>
      <c r="I957" s="774"/>
      <c r="J957" s="94">
        <v>0</v>
      </c>
      <c r="K957" s="95">
        <v>0</v>
      </c>
    </row>
    <row r="958" spans="1:11" ht="21" customHeight="1" thickBot="1">
      <c r="A958" s="785"/>
      <c r="B958" s="929"/>
      <c r="C958" s="930"/>
      <c r="D958" s="930"/>
      <c r="E958" s="930"/>
      <c r="F958" s="930"/>
      <c r="G958" s="931"/>
      <c r="H958" s="762" t="s">
        <v>42</v>
      </c>
      <c r="I958" s="780"/>
      <c r="J958" s="92">
        <v>0</v>
      </c>
      <c r="K958" s="93">
        <v>0</v>
      </c>
    </row>
    <row r="959" spans="1:11" ht="21" customHeight="1">
      <c r="A959" s="777" t="s">
        <v>227</v>
      </c>
      <c r="B959" s="770"/>
      <c r="C959" s="770"/>
      <c r="D959" s="770"/>
      <c r="E959" s="770"/>
      <c r="F959" s="770"/>
      <c r="G959" s="778"/>
      <c r="H959" s="760" t="s">
        <v>41</v>
      </c>
      <c r="I959" s="774"/>
      <c r="J959" s="94">
        <f>J955-J957</f>
        <v>0</v>
      </c>
      <c r="K959" s="95">
        <f>K955-K957</f>
        <v>0</v>
      </c>
    </row>
    <row r="960" spans="1:11" ht="21" customHeight="1" thickBot="1">
      <c r="A960" s="771"/>
      <c r="B960" s="772"/>
      <c r="C960" s="772"/>
      <c r="D960" s="772"/>
      <c r="E960" s="772"/>
      <c r="F960" s="772"/>
      <c r="G960" s="779"/>
      <c r="H960" s="762" t="s">
        <v>42</v>
      </c>
      <c r="I960" s="780"/>
      <c r="J960" s="92">
        <f>J956-J958</f>
        <v>0</v>
      </c>
      <c r="K960" s="93">
        <f>K956-K958</f>
        <v>0</v>
      </c>
    </row>
    <row r="961" spans="1:12" ht="21" customHeight="1">
      <c r="A961" s="777" t="s">
        <v>711</v>
      </c>
      <c r="B961" s="770"/>
      <c r="C961" s="770"/>
      <c r="D961" s="770"/>
      <c r="E961" s="770"/>
      <c r="F961" s="770"/>
      <c r="G961" s="778"/>
      <c r="H961" s="760" t="s">
        <v>41</v>
      </c>
      <c r="I961" s="774"/>
      <c r="J961" s="94">
        <v>0</v>
      </c>
      <c r="K961" s="95">
        <v>0</v>
      </c>
    </row>
    <row r="962" spans="1:12" ht="21" customHeight="1" thickBot="1">
      <c r="A962" s="771"/>
      <c r="B962" s="772"/>
      <c r="C962" s="772"/>
      <c r="D962" s="772"/>
      <c r="E962" s="772"/>
      <c r="F962" s="772"/>
      <c r="G962" s="779"/>
      <c r="H962" s="762" t="s">
        <v>42</v>
      </c>
      <c r="I962" s="780"/>
      <c r="J962" s="92">
        <v>0</v>
      </c>
      <c r="K962" s="93">
        <v>0</v>
      </c>
    </row>
    <row r="963" spans="1:12" ht="21" customHeight="1">
      <c r="A963" s="777" t="s">
        <v>228</v>
      </c>
      <c r="B963" s="770"/>
      <c r="C963" s="770"/>
      <c r="D963" s="770"/>
      <c r="E963" s="770"/>
      <c r="F963" s="770"/>
      <c r="G963" s="778"/>
      <c r="H963" s="760" t="s">
        <v>41</v>
      </c>
      <c r="I963" s="774"/>
      <c r="J963" s="94">
        <f>J959-J961</f>
        <v>0</v>
      </c>
      <c r="K963" s="95">
        <f>K959-K961</f>
        <v>0</v>
      </c>
    </row>
    <row r="964" spans="1:12" ht="21" customHeight="1" thickBot="1">
      <c r="A964" s="771"/>
      <c r="B964" s="772"/>
      <c r="C964" s="772"/>
      <c r="D964" s="772"/>
      <c r="E964" s="772"/>
      <c r="F964" s="772"/>
      <c r="G964" s="779"/>
      <c r="H964" s="762" t="s">
        <v>42</v>
      </c>
      <c r="I964" s="780"/>
      <c r="J964" s="92">
        <f>J960-J962</f>
        <v>0</v>
      </c>
      <c r="K964" s="93">
        <f>K960-K962</f>
        <v>0</v>
      </c>
    </row>
    <row r="965" spans="1:12" ht="21" customHeight="1">
      <c r="A965" s="801" t="s">
        <v>712</v>
      </c>
      <c r="B965" s="770"/>
      <c r="C965" s="770"/>
      <c r="D965" s="802"/>
      <c r="E965" s="807" t="s">
        <v>229</v>
      </c>
      <c r="F965" s="808"/>
      <c r="G965" s="808"/>
      <c r="H965" s="808"/>
      <c r="I965" s="809"/>
      <c r="J965" s="102">
        <v>0</v>
      </c>
      <c r="K965" s="103">
        <f>(K961+K962)/(K949+K950)*100</f>
        <v>0</v>
      </c>
    </row>
    <row r="966" spans="1:12" ht="21" customHeight="1">
      <c r="A966" s="803"/>
      <c r="B966" s="804"/>
      <c r="C966" s="804"/>
      <c r="D966" s="805"/>
      <c r="E966" s="810" t="s">
        <v>230</v>
      </c>
      <c r="F966" s="811"/>
      <c r="G966" s="811"/>
      <c r="H966" s="811"/>
      <c r="I966" s="812"/>
      <c r="J966" s="104">
        <v>0</v>
      </c>
      <c r="K966" s="105" t="e">
        <f>(K961+K962)/(K955+K956)*100</f>
        <v>#DIV/0!</v>
      </c>
    </row>
    <row r="967" spans="1:12" ht="21" customHeight="1" thickBot="1">
      <c r="A967" s="771"/>
      <c r="B967" s="772"/>
      <c r="C967" s="772"/>
      <c r="D967" s="806"/>
      <c r="E967" s="813" t="s">
        <v>231</v>
      </c>
      <c r="F967" s="814"/>
      <c r="G967" s="814"/>
      <c r="H967" s="814"/>
      <c r="I967" s="815"/>
      <c r="J967" s="106">
        <v>0</v>
      </c>
      <c r="K967" s="107" t="e">
        <f>(K961+K962)/(K959+K960)*100</f>
        <v>#DIV/0!</v>
      </c>
    </row>
    <row r="968" spans="1:12" ht="12.75" customHeight="1">
      <c r="A968" s="190"/>
      <c r="B968" s="190"/>
      <c r="C968" s="190"/>
      <c r="D968" s="191"/>
      <c r="E968" s="192"/>
      <c r="F968" s="192"/>
      <c r="G968" s="192"/>
      <c r="H968" s="192"/>
      <c r="I968" s="192"/>
      <c r="J968" s="193"/>
      <c r="K968" s="194"/>
    </row>
    <row r="969" spans="1:12" ht="12.75" customHeight="1">
      <c r="A969" s="190"/>
      <c r="B969" s="190"/>
      <c r="C969" s="190"/>
      <c r="D969" s="191"/>
      <c r="E969" s="192"/>
      <c r="F969" s="192"/>
      <c r="G969" s="192"/>
      <c r="H969" s="192"/>
      <c r="I969" s="192"/>
      <c r="J969" s="193"/>
      <c r="K969" s="194"/>
    </row>
    <row r="970" spans="1:12" ht="12.75" customHeight="1">
      <c r="A970" s="961" t="s">
        <v>336</v>
      </c>
      <c r="B970" s="962"/>
      <c r="C970" s="962"/>
      <c r="D970" s="962"/>
      <c r="E970" s="962"/>
      <c r="F970" s="962"/>
      <c r="G970" s="962"/>
      <c r="H970" s="962"/>
      <c r="I970" s="962"/>
      <c r="J970" s="962"/>
      <c r="K970" s="962"/>
    </row>
    <row r="971" spans="1:12" ht="12.75" customHeight="1">
      <c r="A971" s="195"/>
      <c r="B971" s="131"/>
      <c r="C971" s="131"/>
      <c r="D971" s="131"/>
      <c r="E971" s="131"/>
      <c r="F971" s="131"/>
      <c r="G971" s="131"/>
      <c r="H971" s="131"/>
      <c r="I971" s="131"/>
      <c r="J971" s="131"/>
      <c r="K971" s="134"/>
    </row>
    <row r="972" spans="1:12" ht="12.75" customHeight="1">
      <c r="A972" s="1025" t="s">
        <v>266</v>
      </c>
      <c r="B972" s="1026"/>
      <c r="C972" s="1026"/>
      <c r="D972" s="1026"/>
      <c r="E972" s="1026"/>
      <c r="F972" s="1026"/>
      <c r="G972" s="1026"/>
      <c r="H972" s="1026"/>
      <c r="I972" s="1026"/>
      <c r="J972" s="1026"/>
      <c r="K972" s="1026"/>
    </row>
    <row r="973" spans="1:12" ht="12.75" customHeight="1">
      <c r="A973" s="500"/>
      <c r="B973" s="488"/>
      <c r="C973" s="488"/>
      <c r="D973" s="488"/>
      <c r="E973" s="488"/>
      <c r="F973" s="488"/>
      <c r="G973" s="488"/>
      <c r="H973" s="488"/>
      <c r="I973" s="488"/>
      <c r="J973" s="488"/>
      <c r="K973" s="489"/>
    </row>
    <row r="974" spans="1:12" ht="12.75" customHeight="1">
      <c r="A974" s="1025" t="s">
        <v>337</v>
      </c>
      <c r="B974" s="1026"/>
      <c r="C974" s="1026"/>
      <c r="D974" s="1026"/>
      <c r="E974" s="1026"/>
      <c r="F974" s="1026"/>
      <c r="G974" s="1026"/>
      <c r="H974" s="1026"/>
      <c r="I974" s="1026"/>
      <c r="J974" s="1026"/>
      <c r="K974" s="1026"/>
    </row>
    <row r="975" spans="1:12" ht="12.75" customHeight="1">
      <c r="A975" s="133"/>
      <c r="B975" s="131"/>
      <c r="C975" s="131"/>
      <c r="D975" s="131"/>
      <c r="E975" s="131"/>
      <c r="F975" s="131"/>
      <c r="G975" s="131"/>
      <c r="H975" s="131"/>
      <c r="I975" s="131"/>
      <c r="J975" s="131"/>
      <c r="K975" s="134"/>
    </row>
    <row r="976" spans="1:12" ht="23.25" customHeight="1">
      <c r="A976" s="1056" t="s">
        <v>777</v>
      </c>
      <c r="B976" s="1056"/>
      <c r="C976" s="1056"/>
      <c r="D976" s="1056"/>
      <c r="E976" s="1056"/>
      <c r="F976" s="1056"/>
      <c r="G976" s="1056"/>
      <c r="H976" s="1056"/>
      <c r="I976" s="1056"/>
      <c r="J976" s="1056"/>
      <c r="K976" s="1056"/>
      <c r="L976" s="497"/>
    </row>
    <row r="977" spans="1:11" ht="12.75" customHeight="1">
      <c r="A977" s="133"/>
      <c r="B977" s="131"/>
      <c r="C977" s="131"/>
      <c r="D977" s="131"/>
      <c r="E977" s="131"/>
      <c r="F977" s="131"/>
      <c r="G977" s="131"/>
      <c r="H977" s="131"/>
      <c r="I977" s="131"/>
      <c r="J977" s="131"/>
      <c r="K977" s="134"/>
    </row>
    <row r="978" spans="1:11" ht="12.75" customHeight="1">
      <c r="A978" s="133"/>
      <c r="B978" s="131"/>
      <c r="C978" s="131"/>
      <c r="D978" s="131"/>
      <c r="E978" s="131"/>
      <c r="F978" s="131"/>
      <c r="G978" s="131"/>
      <c r="H978" s="131"/>
      <c r="I978" s="131"/>
      <c r="J978" s="131"/>
      <c r="K978" s="134"/>
    </row>
    <row r="979" spans="1:11" ht="12.75" customHeight="1">
      <c r="A979" s="981" t="s">
        <v>269</v>
      </c>
      <c r="B979" s="640"/>
      <c r="C979" s="640"/>
      <c r="D979" s="640"/>
      <c r="E979" s="640"/>
      <c r="F979" s="640"/>
      <c r="G979" s="640"/>
      <c r="H979" s="640"/>
      <c r="I979" s="640"/>
      <c r="J979" s="640"/>
      <c r="K979" s="640"/>
    </row>
    <row r="980" spans="1:11" ht="12.75" customHeight="1">
      <c r="A980" s="133"/>
      <c r="B980" s="131"/>
      <c r="C980" s="131"/>
      <c r="D980" s="131"/>
      <c r="E980" s="131"/>
      <c r="F980" s="131"/>
      <c r="G980" s="131"/>
      <c r="H980" s="131"/>
      <c r="I980" s="131"/>
      <c r="J980" s="131"/>
      <c r="K980" s="134"/>
    </row>
    <row r="981" spans="1:11" ht="12.75" customHeight="1">
      <c r="A981" s="971" t="s">
        <v>338</v>
      </c>
      <c r="B981" s="640"/>
      <c r="C981" s="640"/>
      <c r="D981" s="640"/>
      <c r="E981" s="196" t="s">
        <v>271</v>
      </c>
      <c r="F981" s="992">
        <v>0</v>
      </c>
      <c r="G981" s="992"/>
      <c r="H981" s="131"/>
      <c r="I981" s="131"/>
      <c r="J981" s="992"/>
      <c r="K981" s="992"/>
    </row>
    <row r="982" spans="1:11" ht="12.75" customHeight="1" thickBot="1">
      <c r="A982" s="973" t="s">
        <v>277</v>
      </c>
      <c r="B982" s="974"/>
      <c r="C982" s="974"/>
      <c r="D982" s="974"/>
      <c r="E982" s="197" t="s">
        <v>271</v>
      </c>
      <c r="F982" s="975">
        <f>SUM(F981:G981)</f>
        <v>0</v>
      </c>
      <c r="G982" s="975"/>
      <c r="H982" s="131"/>
      <c r="I982" s="131"/>
      <c r="J982" s="992"/>
      <c r="K982" s="992"/>
    </row>
    <row r="983" spans="1:11" ht="12.75" customHeight="1" thickTop="1">
      <c r="A983" s="133"/>
      <c r="B983" s="131"/>
      <c r="C983" s="131"/>
      <c r="D983" s="131"/>
      <c r="E983" s="131"/>
      <c r="F983" s="131"/>
      <c r="G983" s="131"/>
      <c r="H983" s="131"/>
      <c r="I983" s="131"/>
      <c r="J983" s="131"/>
      <c r="K983" s="134"/>
    </row>
    <row r="984" spans="1:11" ht="12.75" customHeight="1">
      <c r="A984" s="133"/>
      <c r="B984" s="131"/>
      <c r="C984" s="131"/>
      <c r="D984" s="131"/>
      <c r="E984" s="131"/>
      <c r="F984" s="131"/>
      <c r="G984" s="131"/>
      <c r="H984" s="131"/>
      <c r="I984" s="131"/>
      <c r="J984" s="131"/>
      <c r="K984" s="134"/>
    </row>
    <row r="985" spans="1:11" ht="12.75" customHeight="1">
      <c r="A985" s="133"/>
      <c r="B985" s="131"/>
      <c r="C985" s="131"/>
      <c r="D985" s="131"/>
      <c r="E985" s="131"/>
      <c r="F985" s="131"/>
      <c r="G985" s="131"/>
      <c r="H985" s="131"/>
      <c r="I985" s="131"/>
      <c r="J985" s="131"/>
      <c r="K985" s="134"/>
    </row>
    <row r="986" spans="1:11" ht="12.75" customHeight="1">
      <c r="A986" s="133"/>
      <c r="B986" s="131"/>
      <c r="C986" s="131"/>
      <c r="D986" s="131"/>
      <c r="E986" s="131"/>
      <c r="F986" s="131"/>
      <c r="G986" s="131"/>
      <c r="H986" s="131"/>
      <c r="I986" s="131"/>
      <c r="J986" s="131"/>
      <c r="K986" s="134"/>
    </row>
    <row r="987" spans="1:11" ht="12.75" customHeight="1">
      <c r="A987" s="133"/>
      <c r="B987" s="131"/>
      <c r="C987" s="131"/>
      <c r="D987" s="131"/>
      <c r="E987" s="131"/>
      <c r="F987" s="131"/>
      <c r="G987" s="131"/>
      <c r="H987" s="131"/>
      <c r="I987" s="131"/>
      <c r="J987" s="131"/>
      <c r="K987" s="134"/>
    </row>
    <row r="988" spans="1:11" ht="12.75" customHeight="1">
      <c r="A988" s="133"/>
      <c r="B988" s="131"/>
      <c r="C988" s="131"/>
      <c r="D988" s="131"/>
      <c r="E988" s="131"/>
      <c r="F988" s="131"/>
      <c r="G988" s="131"/>
      <c r="H988" s="131"/>
      <c r="I988" s="131"/>
      <c r="J988" s="131"/>
      <c r="K988" s="134"/>
    </row>
    <row r="989" spans="1:11" ht="12.75" customHeight="1">
      <c r="A989" s="133"/>
      <c r="B989" s="131"/>
      <c r="C989" s="131"/>
      <c r="D989" s="131"/>
      <c r="E989" s="131"/>
      <c r="F989" s="131"/>
      <c r="G989" s="131"/>
      <c r="H989" s="131"/>
      <c r="I989" s="131"/>
      <c r="J989" s="131"/>
      <c r="K989" s="134"/>
    </row>
    <row r="990" spans="1:11" ht="12.75" customHeight="1">
      <c r="A990" s="961" t="s">
        <v>300</v>
      </c>
      <c r="B990" s="962"/>
      <c r="C990" s="962"/>
      <c r="D990" s="962"/>
      <c r="E990" s="962"/>
      <c r="F990" s="962"/>
      <c r="G990" s="962"/>
      <c r="H990" s="962"/>
      <c r="I990" s="962"/>
      <c r="J990" s="962"/>
      <c r="K990" s="962"/>
    </row>
    <row r="991" spans="1:11" ht="12.75" customHeight="1"/>
    <row r="992" spans="1:11" ht="51.75" customHeight="1">
      <c r="A992" s="669" t="s">
        <v>320</v>
      </c>
      <c r="B992" s="642"/>
      <c r="C992" s="642"/>
      <c r="D992" s="642"/>
      <c r="E992" s="642"/>
      <c r="F992" s="642"/>
      <c r="G992" s="642"/>
      <c r="H992" s="642"/>
      <c r="I992" s="642"/>
      <c r="J992" s="642"/>
      <c r="K992" s="642"/>
    </row>
    <row r="993" spans="1:11" ht="12.75" customHeight="1">
      <c r="A993" s="13"/>
      <c r="B993" s="9"/>
      <c r="C993" s="9"/>
      <c r="D993" s="9"/>
      <c r="E993" s="9"/>
      <c r="F993" s="9"/>
      <c r="G993" s="9"/>
      <c r="H993" s="9"/>
      <c r="I993" s="9"/>
      <c r="J993" s="9"/>
      <c r="K993" s="9"/>
    </row>
    <row r="994" spans="1:11" ht="12.75" customHeight="1">
      <c r="A994" s="961" t="s">
        <v>279</v>
      </c>
      <c r="B994" s="962"/>
      <c r="C994" s="962"/>
      <c r="D994" s="962"/>
      <c r="E994" s="962"/>
      <c r="F994" s="962"/>
      <c r="G994" s="962"/>
      <c r="H994" s="962"/>
      <c r="I994" s="962"/>
      <c r="J994" s="962"/>
      <c r="K994" s="962"/>
    </row>
    <row r="995" spans="1:11" ht="12.75" customHeight="1" thickBot="1">
      <c r="A995" s="133"/>
      <c r="B995" s="131"/>
      <c r="C995" s="131"/>
      <c r="D995" s="131"/>
      <c r="E995" s="131"/>
      <c r="F995" s="131"/>
      <c r="G995" s="131"/>
      <c r="H995" s="131"/>
      <c r="I995" s="131"/>
      <c r="J995" s="131"/>
      <c r="K995" s="134"/>
    </row>
    <row r="996" spans="1:11" ht="12.75" customHeight="1" thickBot="1">
      <c r="A996" s="697" t="s">
        <v>260</v>
      </c>
      <c r="B996" s="699" t="s">
        <v>308</v>
      </c>
      <c r="C996" s="699" t="s">
        <v>168</v>
      </c>
      <c r="D996" s="727"/>
      <c r="E996" s="700"/>
      <c r="F996" s="699" t="s">
        <v>309</v>
      </c>
      <c r="G996" s="700"/>
      <c r="H996" s="658" t="s">
        <v>705</v>
      </c>
      <c r="I996" s="1043"/>
      <c r="J996" s="1043"/>
      <c r="K996" s="1044"/>
    </row>
    <row r="997" spans="1:11" ht="28.5" customHeight="1" thickBot="1">
      <c r="A997" s="993"/>
      <c r="B997" s="1041"/>
      <c r="C997" s="994" t="s">
        <v>721</v>
      </c>
      <c r="D997" s="1073"/>
      <c r="E997" s="729"/>
      <c r="F997" s="697" t="s">
        <v>310</v>
      </c>
      <c r="G997" s="697" t="s">
        <v>720</v>
      </c>
      <c r="H997" s="658" t="s">
        <v>173</v>
      </c>
      <c r="I997" s="1043"/>
      <c r="J997" s="699" t="s">
        <v>312</v>
      </c>
      <c r="K997" s="726"/>
    </row>
    <row r="998" spans="1:11" ht="39.75" customHeight="1" thickBot="1">
      <c r="A998" s="892"/>
      <c r="B998" s="1042"/>
      <c r="C998" s="1042"/>
      <c r="D998" s="1047"/>
      <c r="E998" s="755"/>
      <c r="F998" s="892"/>
      <c r="G998" s="892"/>
      <c r="H998" s="208" t="s">
        <v>313</v>
      </c>
      <c r="I998" s="208" t="s">
        <v>314</v>
      </c>
      <c r="J998" s="1042"/>
      <c r="K998" s="755"/>
    </row>
    <row r="999" spans="1:11" ht="12.75" customHeight="1" thickBot="1">
      <c r="A999" s="217"/>
      <c r="B999" s="217"/>
      <c r="C999" s="1060"/>
      <c r="D999" s="1061"/>
      <c r="E999" s="1062"/>
      <c r="F999" s="217"/>
      <c r="G999" s="217"/>
      <c r="H999" s="217"/>
      <c r="I999" s="221"/>
      <c r="J999" s="1074"/>
      <c r="K999" s="1075"/>
    </row>
    <row r="1000" spans="1:11" ht="12.75" customHeight="1" thickBot="1">
      <c r="A1000" s="658" t="s">
        <v>70</v>
      </c>
      <c r="B1000" s="659"/>
      <c r="C1000" s="659"/>
      <c r="D1000" s="659"/>
      <c r="E1000" s="660"/>
      <c r="F1000" s="212">
        <v>0</v>
      </c>
      <c r="G1000" s="212">
        <v>0</v>
      </c>
      <c r="H1000" s="212">
        <v>0</v>
      </c>
      <c r="I1000" s="212">
        <v>0</v>
      </c>
      <c r="J1000" s="1039">
        <f>SUM(J999:K999)</f>
        <v>0</v>
      </c>
      <c r="K1000" s="1040"/>
    </row>
    <row r="1001" spans="1:11" ht="12.75" customHeight="1">
      <c r="A1001" s="133"/>
      <c r="B1001" s="131"/>
      <c r="C1001" s="131"/>
      <c r="D1001" s="131"/>
      <c r="E1001" s="131"/>
      <c r="F1001" s="131"/>
      <c r="G1001" s="131"/>
      <c r="H1001" s="131"/>
      <c r="I1001" s="131"/>
      <c r="J1001" s="131"/>
      <c r="K1001" s="134"/>
    </row>
    <row r="1002" spans="1:11" ht="12.75" customHeight="1">
      <c r="A1002" s="13"/>
      <c r="B1002" s="9"/>
      <c r="C1002" s="9"/>
      <c r="D1002" s="9"/>
      <c r="E1002" s="9"/>
      <c r="F1002" s="9"/>
      <c r="G1002" s="9"/>
      <c r="H1002" s="9"/>
      <c r="I1002" s="9"/>
      <c r="J1002" s="9"/>
      <c r="K1002" s="9"/>
    </row>
    <row r="1003" spans="1:11" ht="12.75" customHeight="1" thickBot="1">
      <c r="A1003" s="73"/>
      <c r="B1003" s="73"/>
      <c r="C1003" s="74"/>
      <c r="D1003" s="74"/>
      <c r="E1003" s="75"/>
      <c r="F1003" s="74"/>
      <c r="G1003" s="75"/>
      <c r="H1003" s="75"/>
      <c r="I1003" s="75"/>
      <c r="J1003" s="76"/>
      <c r="K1003" s="76" t="s">
        <v>211</v>
      </c>
    </row>
    <row r="1004" spans="1:11" ht="41.1" customHeight="1">
      <c r="A1004" s="922" t="s">
        <v>258</v>
      </c>
      <c r="B1004" s="1021" t="s">
        <v>259</v>
      </c>
      <c r="C1004" s="170" t="s">
        <v>213</v>
      </c>
      <c r="D1004" s="922" t="s">
        <v>260</v>
      </c>
      <c r="E1004" s="77" t="s">
        <v>214</v>
      </c>
      <c r="F1004" s="773" t="s">
        <v>215</v>
      </c>
      <c r="G1004" s="774"/>
      <c r="H1004" s="773" t="s">
        <v>709</v>
      </c>
      <c r="I1004" s="775"/>
      <c r="J1004" s="773" t="s">
        <v>710</v>
      </c>
      <c r="K1004" s="775"/>
    </row>
    <row r="1005" spans="1:11" ht="21" customHeight="1" thickBot="1">
      <c r="A1005" s="892"/>
      <c r="B1005" s="755"/>
      <c r="C1005" s="171" t="s">
        <v>218</v>
      </c>
      <c r="D1005" s="892"/>
      <c r="E1005" s="79" t="s">
        <v>70</v>
      </c>
      <c r="F1005" s="80" t="s">
        <v>219</v>
      </c>
      <c r="G1005" s="79" t="s">
        <v>70</v>
      </c>
      <c r="H1005" s="80" t="s">
        <v>219</v>
      </c>
      <c r="I1005" s="79" t="s">
        <v>70</v>
      </c>
      <c r="J1005" s="80" t="s">
        <v>219</v>
      </c>
      <c r="K1005" s="79" t="s">
        <v>70</v>
      </c>
    </row>
    <row r="1006" spans="1:11" ht="21" customHeight="1">
      <c r="A1006" s="914" t="s">
        <v>339</v>
      </c>
      <c r="B1006" s="1020" t="s">
        <v>340</v>
      </c>
      <c r="C1006" s="172" t="s">
        <v>41</v>
      </c>
      <c r="D1006" s="917" t="s">
        <v>724</v>
      </c>
      <c r="E1006" s="752">
        <v>1</v>
      </c>
      <c r="F1006" s="857">
        <v>0</v>
      </c>
      <c r="G1006" s="752">
        <v>20000</v>
      </c>
      <c r="H1006" s="857">
        <v>0</v>
      </c>
      <c r="I1006" s="752">
        <v>14895</v>
      </c>
      <c r="J1006" s="81">
        <v>0</v>
      </c>
      <c r="K1006" s="82">
        <v>1000</v>
      </c>
    </row>
    <row r="1007" spans="1:11" ht="21" customHeight="1" thickBot="1">
      <c r="A1007" s="1019"/>
      <c r="B1007" s="806"/>
      <c r="C1007" s="204" t="s">
        <v>42</v>
      </c>
      <c r="D1007" s="892"/>
      <c r="E1007" s="753"/>
      <c r="F1007" s="876"/>
      <c r="G1007" s="753"/>
      <c r="H1007" s="876"/>
      <c r="I1007" s="753"/>
      <c r="J1007" s="83">
        <v>0</v>
      </c>
      <c r="K1007" s="84">
        <v>0</v>
      </c>
    </row>
    <row r="1008" spans="1:11" ht="21" customHeight="1">
      <c r="A1008" s="756" t="s">
        <v>220</v>
      </c>
      <c r="B1008" s="85" t="s">
        <v>221</v>
      </c>
      <c r="C1008" s="177" t="s">
        <v>41</v>
      </c>
      <c r="D1008" s="949" t="s">
        <v>264</v>
      </c>
      <c r="E1008" s="821">
        <v>0</v>
      </c>
      <c r="F1008" s="894">
        <v>0</v>
      </c>
      <c r="G1008" s="821">
        <v>0</v>
      </c>
      <c r="H1008" s="894">
        <v>0</v>
      </c>
      <c r="I1008" s="821">
        <v>600</v>
      </c>
      <c r="J1008" s="94">
        <v>0</v>
      </c>
      <c r="K1008" s="95">
        <v>600</v>
      </c>
    </row>
    <row r="1009" spans="1:11" ht="21" customHeight="1" thickBot="1">
      <c r="A1009" s="757"/>
      <c r="B1009" s="89" t="s">
        <v>222</v>
      </c>
      <c r="C1009" s="178" t="s">
        <v>42</v>
      </c>
      <c r="D1009" s="1018"/>
      <c r="E1009" s="823"/>
      <c r="F1009" s="896"/>
      <c r="G1009" s="823"/>
      <c r="H1009" s="896"/>
      <c r="I1009" s="823"/>
      <c r="J1009" s="92">
        <v>0</v>
      </c>
      <c r="K1009" s="93">
        <v>0</v>
      </c>
    </row>
    <row r="1010" spans="1:11" ht="21" customHeight="1">
      <c r="A1010" s="758"/>
      <c r="B1010" s="85" t="s">
        <v>223</v>
      </c>
      <c r="C1010" s="182" t="s">
        <v>41</v>
      </c>
      <c r="D1010" s="949" t="s">
        <v>264</v>
      </c>
      <c r="E1010" s="821">
        <v>0</v>
      </c>
      <c r="F1010" s="894">
        <v>0</v>
      </c>
      <c r="G1010" s="821">
        <v>0</v>
      </c>
      <c r="H1010" s="894">
        <v>0</v>
      </c>
      <c r="I1010" s="821">
        <v>0</v>
      </c>
      <c r="J1010" s="94">
        <v>0</v>
      </c>
      <c r="K1010" s="95">
        <v>0</v>
      </c>
    </row>
    <row r="1011" spans="1:11" ht="21" customHeight="1" thickBot="1">
      <c r="A1011" s="759"/>
      <c r="B1011" s="89" t="s">
        <v>224</v>
      </c>
      <c r="C1011" s="89" t="s">
        <v>42</v>
      </c>
      <c r="D1011" s="1018"/>
      <c r="E1011" s="823"/>
      <c r="F1011" s="896"/>
      <c r="G1011" s="823"/>
      <c r="H1011" s="896"/>
      <c r="I1011" s="823"/>
      <c r="J1011" s="92">
        <v>0</v>
      </c>
      <c r="K1011" s="93">
        <v>0</v>
      </c>
    </row>
    <row r="1012" spans="1:11" ht="21" customHeight="1">
      <c r="A1012" s="935" t="s">
        <v>339</v>
      </c>
      <c r="B1012" s="938" t="s">
        <v>340</v>
      </c>
      <c r="C1012" s="184" t="s">
        <v>41</v>
      </c>
      <c r="D1012" s="941" t="s">
        <v>724</v>
      </c>
      <c r="E1012" s="781">
        <f t="shared" ref="E1012:K1012" si="22">(E1006+E1008)-E1010</f>
        <v>1</v>
      </c>
      <c r="F1012" s="796">
        <f t="shared" si="22"/>
        <v>0</v>
      </c>
      <c r="G1012" s="781">
        <f t="shared" si="22"/>
        <v>20000</v>
      </c>
      <c r="H1012" s="796">
        <f t="shared" si="22"/>
        <v>0</v>
      </c>
      <c r="I1012" s="781">
        <f t="shared" si="22"/>
        <v>15495</v>
      </c>
      <c r="J1012" s="97">
        <f t="shared" si="22"/>
        <v>0</v>
      </c>
      <c r="K1012" s="98">
        <f t="shared" si="22"/>
        <v>1600</v>
      </c>
    </row>
    <row r="1013" spans="1:11" ht="21" customHeight="1" thickBot="1">
      <c r="A1013" s="1019"/>
      <c r="B1013" s="1022"/>
      <c r="C1013" s="205" t="s">
        <v>42</v>
      </c>
      <c r="D1013" s="892"/>
      <c r="E1013" s="782"/>
      <c r="F1013" s="797"/>
      <c r="G1013" s="782"/>
      <c r="H1013" s="797"/>
      <c r="I1013" s="782"/>
      <c r="J1013" s="99">
        <f>(J1007+J1009)-J1011</f>
        <v>0</v>
      </c>
      <c r="K1013" s="100">
        <f>(K1007+K1009)-K1011</f>
        <v>0</v>
      </c>
    </row>
    <row r="1014" spans="1:11" ht="21" customHeight="1">
      <c r="A1014" s="784" t="s">
        <v>225</v>
      </c>
      <c r="B1014" s="927"/>
      <c r="C1014" s="786"/>
      <c r="D1014" s="786"/>
      <c r="E1014" s="786"/>
      <c r="F1014" s="786"/>
      <c r="G1014" s="928"/>
      <c r="H1014" s="760" t="s">
        <v>41</v>
      </c>
      <c r="I1014" s="774"/>
      <c r="J1014" s="94">
        <v>0</v>
      </c>
      <c r="K1014" s="95">
        <v>0</v>
      </c>
    </row>
    <row r="1015" spans="1:11" ht="21" customHeight="1" thickBot="1">
      <c r="A1015" s="785"/>
      <c r="B1015" s="929"/>
      <c r="C1015" s="930"/>
      <c r="D1015" s="930"/>
      <c r="E1015" s="930"/>
      <c r="F1015" s="930"/>
      <c r="G1015" s="931"/>
      <c r="H1015" s="762" t="s">
        <v>42</v>
      </c>
      <c r="I1015" s="780"/>
      <c r="J1015" s="92">
        <v>0</v>
      </c>
      <c r="K1015" s="93">
        <v>0</v>
      </c>
    </row>
    <row r="1016" spans="1:11" ht="21" customHeight="1">
      <c r="A1016" s="777" t="s">
        <v>227</v>
      </c>
      <c r="B1016" s="770"/>
      <c r="C1016" s="770"/>
      <c r="D1016" s="770"/>
      <c r="E1016" s="770"/>
      <c r="F1016" s="770"/>
      <c r="G1016" s="778"/>
      <c r="H1016" s="760" t="s">
        <v>41</v>
      </c>
      <c r="I1016" s="774"/>
      <c r="J1016" s="94">
        <f>J1012-J1014</f>
        <v>0</v>
      </c>
      <c r="K1016" s="95">
        <f>K1012-K1014</f>
        <v>1600</v>
      </c>
    </row>
    <row r="1017" spans="1:11" ht="21" customHeight="1" thickBot="1">
      <c r="A1017" s="771"/>
      <c r="B1017" s="772"/>
      <c r="C1017" s="772"/>
      <c r="D1017" s="772"/>
      <c r="E1017" s="772"/>
      <c r="F1017" s="772"/>
      <c r="G1017" s="779"/>
      <c r="H1017" s="762" t="s">
        <v>42</v>
      </c>
      <c r="I1017" s="780"/>
      <c r="J1017" s="92">
        <f>J1013-J1015</f>
        <v>0</v>
      </c>
      <c r="K1017" s="93">
        <f>K1013-K1015</f>
        <v>0</v>
      </c>
    </row>
    <row r="1018" spans="1:11" ht="21" customHeight="1">
      <c r="A1018" s="777" t="s">
        <v>711</v>
      </c>
      <c r="B1018" s="770"/>
      <c r="C1018" s="770"/>
      <c r="D1018" s="770"/>
      <c r="E1018" s="770"/>
      <c r="F1018" s="770"/>
      <c r="G1018" s="778"/>
      <c r="H1018" s="760" t="s">
        <v>41</v>
      </c>
      <c r="I1018" s="774"/>
      <c r="J1018" s="94">
        <v>0</v>
      </c>
      <c r="K1018" s="95">
        <v>1580</v>
      </c>
    </row>
    <row r="1019" spans="1:11" ht="21" customHeight="1" thickBot="1">
      <c r="A1019" s="771"/>
      <c r="B1019" s="772"/>
      <c r="C1019" s="772"/>
      <c r="D1019" s="772"/>
      <c r="E1019" s="772"/>
      <c r="F1019" s="772"/>
      <c r="G1019" s="779"/>
      <c r="H1019" s="762" t="s">
        <v>42</v>
      </c>
      <c r="I1019" s="780"/>
      <c r="J1019" s="92">
        <v>0</v>
      </c>
      <c r="K1019" s="93">
        <v>0</v>
      </c>
    </row>
    <row r="1020" spans="1:11" ht="21" customHeight="1">
      <c r="A1020" s="777" t="s">
        <v>228</v>
      </c>
      <c r="B1020" s="770"/>
      <c r="C1020" s="770"/>
      <c r="D1020" s="770"/>
      <c r="E1020" s="770"/>
      <c r="F1020" s="770"/>
      <c r="G1020" s="778"/>
      <c r="H1020" s="760" t="s">
        <v>41</v>
      </c>
      <c r="I1020" s="774"/>
      <c r="J1020" s="94">
        <f>J1016-J1018</f>
        <v>0</v>
      </c>
      <c r="K1020" s="95">
        <f>K1016-K1018</f>
        <v>20</v>
      </c>
    </row>
    <row r="1021" spans="1:11" ht="21" customHeight="1" thickBot="1">
      <c r="A1021" s="771"/>
      <c r="B1021" s="772"/>
      <c r="C1021" s="772"/>
      <c r="D1021" s="772"/>
      <c r="E1021" s="772"/>
      <c r="F1021" s="772"/>
      <c r="G1021" s="779"/>
      <c r="H1021" s="762" t="s">
        <v>42</v>
      </c>
      <c r="I1021" s="780"/>
      <c r="J1021" s="92">
        <f>J1017-J1019</f>
        <v>0</v>
      </c>
      <c r="K1021" s="93">
        <f>K1017-K1019</f>
        <v>0</v>
      </c>
    </row>
    <row r="1022" spans="1:11" ht="21" customHeight="1">
      <c r="A1022" s="801" t="s">
        <v>712</v>
      </c>
      <c r="B1022" s="770"/>
      <c r="C1022" s="770"/>
      <c r="D1022" s="802"/>
      <c r="E1022" s="807" t="s">
        <v>229</v>
      </c>
      <c r="F1022" s="808"/>
      <c r="G1022" s="808"/>
      <c r="H1022" s="808"/>
      <c r="I1022" s="809"/>
      <c r="J1022" s="102">
        <v>0</v>
      </c>
      <c r="K1022" s="103">
        <f>(K1018+K1019)/(K1006+K1007)*100</f>
        <v>158</v>
      </c>
    </row>
    <row r="1023" spans="1:11" ht="21" customHeight="1">
      <c r="A1023" s="803"/>
      <c r="B1023" s="804"/>
      <c r="C1023" s="804"/>
      <c r="D1023" s="805"/>
      <c r="E1023" s="810" t="s">
        <v>230</v>
      </c>
      <c r="F1023" s="811"/>
      <c r="G1023" s="811"/>
      <c r="H1023" s="811"/>
      <c r="I1023" s="812"/>
      <c r="J1023" s="104">
        <v>0</v>
      </c>
      <c r="K1023" s="105">
        <f>(K1018+K1019)/(K1012+K1013)*100</f>
        <v>98.75</v>
      </c>
    </row>
    <row r="1024" spans="1:11" ht="21" customHeight="1" thickBot="1">
      <c r="A1024" s="771"/>
      <c r="B1024" s="772"/>
      <c r="C1024" s="772"/>
      <c r="D1024" s="806"/>
      <c r="E1024" s="813" t="s">
        <v>231</v>
      </c>
      <c r="F1024" s="814"/>
      <c r="G1024" s="814"/>
      <c r="H1024" s="814"/>
      <c r="I1024" s="815"/>
      <c r="J1024" s="106">
        <v>0</v>
      </c>
      <c r="K1024" s="107">
        <f>(K1018+K1019)/(K1016+K1017)*100</f>
        <v>98.75</v>
      </c>
    </row>
    <row r="1025" spans="1:12" ht="12.75" customHeight="1">
      <c r="A1025" s="190"/>
      <c r="B1025" s="190"/>
      <c r="C1025" s="190"/>
      <c r="D1025" s="191"/>
      <c r="E1025" s="192"/>
      <c r="F1025" s="192"/>
      <c r="G1025" s="192"/>
      <c r="H1025" s="192"/>
      <c r="I1025" s="192"/>
      <c r="J1025" s="193"/>
      <c r="K1025" s="194"/>
    </row>
    <row r="1026" spans="1:12" ht="12.75" customHeight="1">
      <c r="A1026" s="190"/>
      <c r="B1026" s="190"/>
      <c r="C1026" s="190"/>
      <c r="D1026" s="191"/>
      <c r="E1026" s="192"/>
      <c r="F1026" s="192"/>
      <c r="G1026" s="192"/>
      <c r="H1026" s="192"/>
      <c r="I1026" s="192"/>
      <c r="J1026" s="193"/>
      <c r="K1026" s="194"/>
    </row>
    <row r="1027" spans="1:12" ht="12.75" customHeight="1">
      <c r="A1027" s="961" t="s">
        <v>341</v>
      </c>
      <c r="B1027" s="962"/>
      <c r="C1027" s="962"/>
      <c r="D1027" s="962"/>
      <c r="E1027" s="962"/>
      <c r="F1027" s="962"/>
      <c r="G1027" s="962"/>
      <c r="H1027" s="962"/>
      <c r="I1027" s="962"/>
      <c r="J1027" s="962"/>
      <c r="K1027" s="962"/>
    </row>
    <row r="1028" spans="1:12" ht="12.75" customHeight="1">
      <c r="A1028" s="195"/>
      <c r="B1028" s="131"/>
      <c r="C1028" s="131"/>
      <c r="D1028" s="131"/>
      <c r="E1028" s="131"/>
      <c r="F1028" s="131"/>
      <c r="G1028" s="131"/>
      <c r="H1028" s="131"/>
      <c r="I1028" s="131"/>
      <c r="J1028" s="131"/>
      <c r="K1028" s="134"/>
    </row>
    <row r="1029" spans="1:12" ht="12.75" customHeight="1">
      <c r="A1029" s="1025" t="s">
        <v>266</v>
      </c>
      <c r="B1029" s="1026"/>
      <c r="C1029" s="1026"/>
      <c r="D1029" s="1026"/>
      <c r="E1029" s="1026"/>
      <c r="F1029" s="1026"/>
      <c r="G1029" s="1026"/>
      <c r="H1029" s="1026"/>
      <c r="I1029" s="1026"/>
      <c r="J1029" s="1026"/>
      <c r="K1029" s="1026"/>
    </row>
    <row r="1030" spans="1:12" ht="12.75" customHeight="1">
      <c r="A1030" s="222"/>
      <c r="B1030" s="223"/>
      <c r="C1030" s="223"/>
      <c r="D1030" s="223"/>
      <c r="E1030" s="223"/>
      <c r="F1030" s="223"/>
      <c r="G1030" s="223"/>
      <c r="H1030" s="223"/>
      <c r="I1030" s="223"/>
      <c r="J1030" s="223"/>
      <c r="K1030" s="223"/>
    </row>
    <row r="1031" spans="1:12" ht="36" customHeight="1">
      <c r="A1031" s="1056" t="s">
        <v>758</v>
      </c>
      <c r="B1031" s="1076"/>
      <c r="C1031" s="1076"/>
      <c r="D1031" s="1076"/>
      <c r="E1031" s="1076"/>
      <c r="F1031" s="1076"/>
      <c r="G1031" s="1076"/>
      <c r="H1031" s="1076"/>
      <c r="I1031" s="1076"/>
      <c r="J1031" s="1076"/>
      <c r="K1031" s="1076"/>
      <c r="L1031" s="224"/>
    </row>
    <row r="1032" spans="1:12" ht="12.75" customHeight="1">
      <c r="A1032" s="133"/>
      <c r="B1032" s="131"/>
      <c r="C1032" s="131"/>
      <c r="D1032" s="131"/>
      <c r="E1032" s="131"/>
      <c r="F1032" s="131"/>
      <c r="G1032" s="131"/>
      <c r="H1032" s="131"/>
      <c r="I1032" s="131"/>
      <c r="J1032" s="131"/>
      <c r="K1032" s="134"/>
    </row>
    <row r="1033" spans="1:12" ht="12.75" customHeight="1">
      <c r="A1033" s="1025" t="s">
        <v>268</v>
      </c>
      <c r="B1033" s="1026"/>
      <c r="C1033" s="1026"/>
      <c r="D1033" s="1026"/>
      <c r="E1033" s="1026"/>
      <c r="F1033" s="1026"/>
      <c r="G1033" s="1026"/>
      <c r="H1033" s="1026"/>
      <c r="I1033" s="1026"/>
      <c r="J1033" s="1026"/>
      <c r="K1033" s="1026"/>
    </row>
    <row r="1034" spans="1:12" ht="12.75" customHeight="1">
      <c r="A1034" s="133"/>
      <c r="B1034" s="131"/>
      <c r="C1034" s="131"/>
      <c r="D1034" s="131"/>
      <c r="E1034" s="131"/>
      <c r="F1034" s="131"/>
      <c r="G1034" s="131"/>
      <c r="H1034" s="131"/>
      <c r="I1034" s="131"/>
      <c r="J1034" s="131"/>
      <c r="K1034" s="134"/>
    </row>
    <row r="1035" spans="1:12" ht="12.75" customHeight="1">
      <c r="A1035" s="981" t="s">
        <v>269</v>
      </c>
      <c r="B1035" s="640"/>
      <c r="C1035" s="640"/>
      <c r="D1035" s="640"/>
      <c r="E1035" s="640"/>
      <c r="F1035" s="640"/>
      <c r="G1035" s="640"/>
      <c r="H1035" s="640"/>
      <c r="I1035" s="640"/>
      <c r="J1035" s="640"/>
      <c r="K1035" s="640"/>
    </row>
    <row r="1036" spans="1:12" ht="12.75" customHeight="1">
      <c r="A1036" s="133"/>
      <c r="B1036" s="131"/>
      <c r="C1036" s="131"/>
      <c r="D1036" s="131"/>
      <c r="E1036" s="131"/>
      <c r="F1036" s="131"/>
      <c r="G1036" s="131"/>
      <c r="H1036" s="131"/>
      <c r="I1036" s="131"/>
      <c r="J1036" s="131"/>
      <c r="K1036" s="134"/>
    </row>
    <row r="1037" spans="1:12" ht="12.75" customHeight="1">
      <c r="A1037" s="971" t="s">
        <v>342</v>
      </c>
      <c r="B1037" s="640"/>
      <c r="C1037" s="640"/>
      <c r="D1037" s="640"/>
      <c r="E1037" s="196" t="s">
        <v>271</v>
      </c>
      <c r="F1037" s="976">
        <v>1579912.61</v>
      </c>
      <c r="G1037" s="976"/>
      <c r="H1037" s="4"/>
      <c r="I1037" s="4"/>
      <c r="J1037" s="131"/>
      <c r="K1037" s="134"/>
    </row>
    <row r="1038" spans="1:12" ht="12.75" customHeight="1" thickBot="1">
      <c r="A1038" s="973" t="s">
        <v>277</v>
      </c>
      <c r="B1038" s="974"/>
      <c r="C1038" s="974"/>
      <c r="D1038" s="974"/>
      <c r="E1038" s="197" t="s">
        <v>271</v>
      </c>
      <c r="F1038" s="975">
        <f>SUM(F1037:G1037)</f>
        <v>1579912.61</v>
      </c>
      <c r="G1038" s="975"/>
      <c r="H1038" s="131"/>
      <c r="I1038" s="131"/>
      <c r="J1038" s="992"/>
      <c r="K1038" s="992"/>
    </row>
    <row r="1039" spans="1:12" ht="12.75" customHeight="1" thickTop="1">
      <c r="A1039" s="133"/>
      <c r="B1039" s="131"/>
      <c r="C1039" s="131"/>
      <c r="D1039" s="131"/>
      <c r="E1039" s="131"/>
      <c r="F1039" s="131"/>
      <c r="G1039" s="131"/>
      <c r="H1039" s="131"/>
      <c r="I1039" s="131"/>
      <c r="J1039" s="131"/>
      <c r="K1039" s="134"/>
    </row>
    <row r="1040" spans="1:12" ht="12.75" customHeight="1">
      <c r="A1040" s="133"/>
      <c r="B1040" s="131"/>
      <c r="C1040" s="131"/>
      <c r="D1040" s="131"/>
      <c r="E1040" s="131"/>
      <c r="F1040" s="131"/>
      <c r="G1040" s="131"/>
      <c r="H1040" s="131"/>
      <c r="I1040" s="131"/>
      <c r="J1040" s="131"/>
      <c r="K1040" s="134"/>
    </row>
    <row r="1041" spans="1:11" ht="12.75" customHeight="1">
      <c r="A1041" s="133"/>
      <c r="B1041" s="131"/>
      <c r="C1041" s="131"/>
      <c r="D1041" s="131"/>
      <c r="E1041" s="131"/>
      <c r="F1041" s="131"/>
      <c r="G1041" s="131"/>
      <c r="H1041" s="131"/>
      <c r="I1041" s="131"/>
      <c r="J1041" s="131"/>
      <c r="K1041" s="134"/>
    </row>
    <row r="1042" spans="1:11" s="198" customFormat="1" ht="15" customHeight="1">
      <c r="A1042" s="961" t="s">
        <v>279</v>
      </c>
      <c r="B1042" s="962"/>
      <c r="C1042" s="962"/>
      <c r="D1042" s="962"/>
      <c r="E1042" s="962"/>
      <c r="F1042" s="962"/>
      <c r="G1042" s="962"/>
      <c r="H1042" s="962"/>
      <c r="I1042" s="962"/>
      <c r="J1042" s="962"/>
      <c r="K1042" s="962"/>
    </row>
    <row r="1043" spans="1:11" s="101" customFormat="1" ht="12.75" customHeight="1" thickBot="1">
      <c r="A1043" s="133"/>
      <c r="B1043" s="131"/>
      <c r="C1043" s="131"/>
      <c r="D1043" s="131"/>
      <c r="E1043" s="131"/>
      <c r="F1043" s="131"/>
      <c r="G1043" s="131"/>
      <c r="H1043" s="131"/>
      <c r="I1043" s="131"/>
      <c r="J1043" s="131"/>
      <c r="K1043" s="134"/>
    </row>
    <row r="1044" spans="1:11" ht="17.100000000000001" customHeight="1" thickBot="1">
      <c r="A1044" s="697" t="s">
        <v>260</v>
      </c>
      <c r="B1044" s="699" t="s">
        <v>308</v>
      </c>
      <c r="C1044" s="699" t="s">
        <v>168</v>
      </c>
      <c r="D1044" s="727"/>
      <c r="E1044" s="700"/>
      <c r="F1044" s="699" t="s">
        <v>309</v>
      </c>
      <c r="G1044" s="700"/>
      <c r="H1044" s="658" t="s">
        <v>170</v>
      </c>
      <c r="I1044" s="1043"/>
      <c r="J1044" s="1043"/>
      <c r="K1044" s="1044"/>
    </row>
    <row r="1045" spans="1:11" ht="34.5" customHeight="1" thickBot="1">
      <c r="A1045" s="993"/>
      <c r="B1045" s="1041"/>
      <c r="C1045" s="994" t="s">
        <v>721</v>
      </c>
      <c r="D1045" s="1073"/>
      <c r="E1045" s="729"/>
      <c r="F1045" s="697" t="s">
        <v>310</v>
      </c>
      <c r="G1045" s="697" t="s">
        <v>720</v>
      </c>
      <c r="H1045" s="658" t="s">
        <v>173</v>
      </c>
      <c r="I1045" s="1043"/>
      <c r="J1045" s="699" t="s">
        <v>312</v>
      </c>
      <c r="K1045" s="726"/>
    </row>
    <row r="1046" spans="1:11" ht="28.5" customHeight="1" thickBot="1">
      <c r="A1046" s="892"/>
      <c r="B1046" s="1041"/>
      <c r="C1046" s="1042"/>
      <c r="D1046" s="1047"/>
      <c r="E1046" s="755"/>
      <c r="F1046" s="892"/>
      <c r="G1046" s="892"/>
      <c r="H1046" s="208" t="s">
        <v>313</v>
      </c>
      <c r="I1046" s="208" t="s">
        <v>314</v>
      </c>
      <c r="J1046" s="1042"/>
      <c r="K1046" s="755"/>
    </row>
    <row r="1047" spans="1:11" ht="46.5" customHeight="1">
      <c r="A1047" s="369" t="s">
        <v>343</v>
      </c>
      <c r="B1047" s="370" t="s">
        <v>344</v>
      </c>
      <c r="C1047" s="1029" t="s">
        <v>345</v>
      </c>
      <c r="D1047" s="1030"/>
      <c r="E1047" s="1031"/>
      <c r="F1047" s="369"/>
      <c r="G1047" s="369"/>
      <c r="H1047" s="369"/>
      <c r="I1047" s="371"/>
      <c r="J1047" s="1066">
        <v>123900</v>
      </c>
      <c r="K1047" s="1067"/>
    </row>
    <row r="1048" spans="1:11" s="101" customFormat="1" ht="27" customHeight="1">
      <c r="A1048" s="372" t="s">
        <v>346</v>
      </c>
      <c r="B1048" s="373" t="s">
        <v>347</v>
      </c>
      <c r="C1048" s="1077" t="s">
        <v>348</v>
      </c>
      <c r="D1048" s="1078"/>
      <c r="E1048" s="1079"/>
      <c r="F1048" s="374"/>
      <c r="G1048" s="374"/>
      <c r="H1048" s="374"/>
      <c r="I1048" s="375"/>
      <c r="J1048" s="1071">
        <v>50445</v>
      </c>
      <c r="K1048" s="1072"/>
    </row>
    <row r="1049" spans="1:11" s="101" customFormat="1" ht="48" customHeight="1">
      <c r="A1049" s="372" t="s">
        <v>349</v>
      </c>
      <c r="B1049" s="373" t="s">
        <v>350</v>
      </c>
      <c r="C1049" s="1077" t="s">
        <v>351</v>
      </c>
      <c r="D1049" s="1078"/>
      <c r="E1049" s="1079"/>
      <c r="F1049" s="374"/>
      <c r="G1049" s="374"/>
      <c r="H1049" s="374"/>
      <c r="I1049" s="375"/>
      <c r="J1049" s="1071">
        <v>46610</v>
      </c>
      <c r="K1049" s="1072"/>
    </row>
    <row r="1050" spans="1:11" s="101" customFormat="1" ht="70.5" customHeight="1">
      <c r="A1050" s="374" t="s">
        <v>352</v>
      </c>
      <c r="B1050" s="373" t="s">
        <v>353</v>
      </c>
      <c r="C1050" s="1077" t="s">
        <v>354</v>
      </c>
      <c r="D1050" s="1078"/>
      <c r="E1050" s="1079"/>
      <c r="F1050" s="374"/>
      <c r="G1050" s="374"/>
      <c r="H1050" s="374"/>
      <c r="I1050" s="375"/>
      <c r="J1050" s="1071">
        <v>505984</v>
      </c>
      <c r="K1050" s="1072"/>
    </row>
    <row r="1051" spans="1:11" s="101" customFormat="1" ht="39" customHeight="1">
      <c r="A1051" s="374" t="s">
        <v>355</v>
      </c>
      <c r="B1051" s="373" t="s">
        <v>356</v>
      </c>
      <c r="C1051" s="1077" t="s">
        <v>357</v>
      </c>
      <c r="D1051" s="1078"/>
      <c r="E1051" s="1079"/>
      <c r="F1051" s="374"/>
      <c r="G1051" s="374"/>
      <c r="H1051" s="374"/>
      <c r="I1051" s="375"/>
      <c r="J1051" s="1071">
        <v>33119.24</v>
      </c>
      <c r="K1051" s="1072"/>
    </row>
    <row r="1052" spans="1:11" s="101" customFormat="1" ht="37.5" customHeight="1">
      <c r="A1052" s="374" t="s">
        <v>358</v>
      </c>
      <c r="B1052" s="373" t="s">
        <v>359</v>
      </c>
      <c r="C1052" s="1077" t="s">
        <v>360</v>
      </c>
      <c r="D1052" s="1078"/>
      <c r="E1052" s="1079"/>
      <c r="F1052" s="374"/>
      <c r="G1052" s="374"/>
      <c r="H1052" s="374"/>
      <c r="I1052" s="375"/>
      <c r="J1052" s="1071">
        <v>36544.6</v>
      </c>
      <c r="K1052" s="1072"/>
    </row>
    <row r="1053" spans="1:11" s="101" customFormat="1" ht="38.25" customHeight="1">
      <c r="A1053" s="374" t="s">
        <v>361</v>
      </c>
      <c r="B1053" s="373" t="s">
        <v>362</v>
      </c>
      <c r="C1053" s="1077" t="s">
        <v>363</v>
      </c>
      <c r="D1053" s="1078"/>
      <c r="E1053" s="1079"/>
      <c r="F1053" s="374"/>
      <c r="G1053" s="374"/>
      <c r="H1053" s="374"/>
      <c r="I1053" s="375"/>
      <c r="J1053" s="1071">
        <v>23010</v>
      </c>
      <c r="K1053" s="1072"/>
    </row>
    <row r="1054" spans="1:11" s="101" customFormat="1" ht="53.25" customHeight="1">
      <c r="A1054" s="374" t="s">
        <v>364</v>
      </c>
      <c r="B1054" s="373" t="s">
        <v>365</v>
      </c>
      <c r="C1054" s="1077" t="s">
        <v>366</v>
      </c>
      <c r="D1054" s="1078"/>
      <c r="E1054" s="1079"/>
      <c r="F1054" s="374"/>
      <c r="G1054" s="374"/>
      <c r="H1054" s="374"/>
      <c r="I1054" s="375"/>
      <c r="J1054" s="1071">
        <v>50150</v>
      </c>
      <c r="K1054" s="1072"/>
    </row>
    <row r="1055" spans="1:11" s="101" customFormat="1" ht="48.75" customHeight="1">
      <c r="A1055" s="374" t="s">
        <v>367</v>
      </c>
      <c r="B1055" s="373" t="s">
        <v>368</v>
      </c>
      <c r="C1055" s="1077" t="s">
        <v>369</v>
      </c>
      <c r="D1055" s="1078"/>
      <c r="E1055" s="1079"/>
      <c r="F1055" s="374"/>
      <c r="G1055" s="374"/>
      <c r="H1055" s="374"/>
      <c r="I1055" s="375"/>
      <c r="J1055" s="1071">
        <v>47843.1</v>
      </c>
      <c r="K1055" s="1072"/>
    </row>
    <row r="1056" spans="1:11" s="101" customFormat="1" ht="75" customHeight="1">
      <c r="A1056" s="374" t="s">
        <v>370</v>
      </c>
      <c r="B1056" s="373" t="s">
        <v>371</v>
      </c>
      <c r="C1056" s="1077"/>
      <c r="D1056" s="1078"/>
      <c r="E1056" s="1079"/>
      <c r="F1056" s="374"/>
      <c r="G1056" s="374"/>
      <c r="H1056" s="374"/>
      <c r="I1056" s="375"/>
      <c r="J1056" s="1071">
        <v>50716.4</v>
      </c>
      <c r="K1056" s="1072"/>
    </row>
    <row r="1057" spans="1:11" s="101" customFormat="1" ht="61.5" customHeight="1">
      <c r="A1057" s="374" t="s">
        <v>372</v>
      </c>
      <c r="B1057" s="373" t="s">
        <v>373</v>
      </c>
      <c r="C1057" s="1077"/>
      <c r="D1057" s="1078"/>
      <c r="E1057" s="1079"/>
      <c r="F1057" s="374"/>
      <c r="G1057" s="374"/>
      <c r="H1057" s="374"/>
      <c r="I1057" s="375"/>
      <c r="J1057" s="1071">
        <v>49265</v>
      </c>
      <c r="K1057" s="1072"/>
    </row>
    <row r="1058" spans="1:11" s="101" customFormat="1" ht="39.75" customHeight="1">
      <c r="A1058" s="374" t="s">
        <v>374</v>
      </c>
      <c r="B1058" s="373" t="s">
        <v>375</v>
      </c>
      <c r="C1058" s="1077"/>
      <c r="D1058" s="1078"/>
      <c r="E1058" s="1079"/>
      <c r="F1058" s="374"/>
      <c r="G1058" s="374"/>
      <c r="H1058" s="374"/>
      <c r="I1058" s="375"/>
      <c r="J1058" s="1071">
        <v>40120</v>
      </c>
      <c r="K1058" s="1072"/>
    </row>
    <row r="1059" spans="1:11" s="101" customFormat="1" ht="40.5" customHeight="1">
      <c r="A1059" s="374" t="s">
        <v>376</v>
      </c>
      <c r="B1059" s="373" t="s">
        <v>377</v>
      </c>
      <c r="C1059" s="1077"/>
      <c r="D1059" s="1078"/>
      <c r="E1059" s="1079"/>
      <c r="F1059" s="374"/>
      <c r="G1059" s="374"/>
      <c r="H1059" s="374"/>
      <c r="I1059" s="375"/>
      <c r="J1059" s="1071">
        <v>103250</v>
      </c>
      <c r="K1059" s="1072"/>
    </row>
    <row r="1060" spans="1:11" s="101" customFormat="1" ht="54" customHeight="1">
      <c r="A1060" s="374" t="s">
        <v>378</v>
      </c>
      <c r="B1060" s="373" t="s">
        <v>379</v>
      </c>
      <c r="C1060" s="1077"/>
      <c r="D1060" s="1078"/>
      <c r="E1060" s="1079"/>
      <c r="F1060" s="374"/>
      <c r="G1060" s="374"/>
      <c r="H1060" s="374"/>
      <c r="I1060" s="375"/>
      <c r="J1060" s="1071">
        <v>50740</v>
      </c>
      <c r="K1060" s="1072"/>
    </row>
    <row r="1061" spans="1:11" s="101" customFormat="1" ht="60" customHeight="1">
      <c r="A1061" s="374" t="s">
        <v>380</v>
      </c>
      <c r="B1061" s="373" t="s">
        <v>381</v>
      </c>
      <c r="C1061" s="1077"/>
      <c r="D1061" s="1078"/>
      <c r="E1061" s="1079"/>
      <c r="F1061" s="374"/>
      <c r="G1061" s="374"/>
      <c r="H1061" s="374"/>
      <c r="I1061" s="375"/>
      <c r="J1061" s="1071">
        <v>227832.87</v>
      </c>
      <c r="K1061" s="1072"/>
    </row>
    <row r="1062" spans="1:11" s="101" customFormat="1" ht="59.25" customHeight="1">
      <c r="A1062" s="374" t="s">
        <v>382</v>
      </c>
      <c r="B1062" s="373" t="s">
        <v>383</v>
      </c>
      <c r="C1062" s="1077" t="s">
        <v>384</v>
      </c>
      <c r="D1062" s="1078"/>
      <c r="E1062" s="1079"/>
      <c r="F1062" s="374"/>
      <c r="G1062" s="374"/>
      <c r="H1062" s="374"/>
      <c r="I1062" s="375"/>
      <c r="J1062" s="1071"/>
      <c r="K1062" s="1072"/>
    </row>
    <row r="1063" spans="1:11" s="101" customFormat="1" ht="47.25" customHeight="1">
      <c r="A1063" s="374" t="s">
        <v>385</v>
      </c>
      <c r="B1063" s="373" t="s">
        <v>386</v>
      </c>
      <c r="C1063" s="1077"/>
      <c r="D1063" s="1078"/>
      <c r="E1063" s="1079"/>
      <c r="F1063" s="374"/>
      <c r="G1063" s="374"/>
      <c r="H1063" s="374"/>
      <c r="I1063" s="375"/>
      <c r="J1063" s="1071">
        <v>279660</v>
      </c>
      <c r="K1063" s="1072"/>
    </row>
    <row r="1064" spans="1:11" s="101" customFormat="1" ht="40.5" customHeight="1">
      <c r="A1064" s="374" t="s">
        <v>387</v>
      </c>
      <c r="B1064" s="373" t="s">
        <v>388</v>
      </c>
      <c r="C1064" s="1077" t="s">
        <v>389</v>
      </c>
      <c r="D1064" s="1078"/>
      <c r="E1064" s="1079"/>
      <c r="F1064" s="374"/>
      <c r="G1064" s="374"/>
      <c r="H1064" s="374"/>
      <c r="I1064" s="375"/>
      <c r="J1064" s="1071">
        <v>112120.78</v>
      </c>
      <c r="K1064" s="1072"/>
    </row>
    <row r="1065" spans="1:11" s="101" customFormat="1" ht="38.25" customHeight="1">
      <c r="A1065" s="374" t="s">
        <v>390</v>
      </c>
      <c r="B1065" s="373" t="s">
        <v>391</v>
      </c>
      <c r="C1065" s="1077" t="s">
        <v>392</v>
      </c>
      <c r="D1065" s="1078"/>
      <c r="E1065" s="1079"/>
      <c r="F1065" s="374"/>
      <c r="G1065" s="374"/>
      <c r="H1065" s="374"/>
      <c r="I1065" s="375"/>
      <c r="J1065" s="1071">
        <v>50832.87</v>
      </c>
      <c r="K1065" s="1072"/>
    </row>
    <row r="1066" spans="1:11" s="101" customFormat="1" ht="51" customHeight="1">
      <c r="A1066" s="374" t="s">
        <v>393</v>
      </c>
      <c r="B1066" s="373" t="s">
        <v>394</v>
      </c>
      <c r="C1066" s="1077" t="s">
        <v>395</v>
      </c>
      <c r="D1066" s="1080"/>
      <c r="E1066" s="1081"/>
      <c r="F1066" s="374"/>
      <c r="G1066" s="374"/>
      <c r="H1066" s="374"/>
      <c r="I1066" s="375"/>
      <c r="J1066" s="1071">
        <v>50369.17</v>
      </c>
      <c r="K1066" s="1082"/>
    </row>
    <row r="1067" spans="1:11" s="101" customFormat="1" ht="48" customHeight="1">
      <c r="A1067" s="374" t="s">
        <v>396</v>
      </c>
      <c r="B1067" s="373" t="s">
        <v>397</v>
      </c>
      <c r="C1067" s="1077" t="s">
        <v>398</v>
      </c>
      <c r="D1067" s="1080"/>
      <c r="E1067" s="1081"/>
      <c r="F1067" s="374"/>
      <c r="G1067" s="374"/>
      <c r="H1067" s="374"/>
      <c r="I1067" s="375"/>
      <c r="J1067" s="1071">
        <v>39294</v>
      </c>
      <c r="K1067" s="1082"/>
    </row>
    <row r="1068" spans="1:11" s="101" customFormat="1" ht="39" customHeight="1" thickBot="1">
      <c r="A1068" s="374" t="s">
        <v>396</v>
      </c>
      <c r="B1068" s="373" t="s">
        <v>399</v>
      </c>
      <c r="C1068" s="1077" t="s">
        <v>400</v>
      </c>
      <c r="D1068" s="1080"/>
      <c r="E1068" s="1081"/>
      <c r="F1068" s="374"/>
      <c r="G1068" s="374"/>
      <c r="H1068" s="374"/>
      <c r="I1068" s="375"/>
      <c r="J1068" s="1071">
        <v>43660</v>
      </c>
      <c r="K1068" s="1082"/>
    </row>
    <row r="1069" spans="1:11" s="199" customFormat="1" ht="15" customHeight="1" thickBot="1">
      <c r="A1069" s="658" t="s">
        <v>70</v>
      </c>
      <c r="B1069" s="659"/>
      <c r="C1069" s="659"/>
      <c r="D1069" s="659"/>
      <c r="E1069" s="660"/>
      <c r="F1069" s="212">
        <v>0</v>
      </c>
      <c r="G1069" s="212">
        <v>0</v>
      </c>
      <c r="H1069" s="212">
        <v>0</v>
      </c>
      <c r="I1069" s="212">
        <v>0</v>
      </c>
      <c r="J1069" s="1039">
        <f>J1047+J1048+J1049+J1050+J1051+J1052+J1053+J1054+J1055+J1056+J1057+J1058+J1059+J1060+J1061+J1062+J1063+J1064+J1065+J1066+J1067+J1068</f>
        <v>2015467.03</v>
      </c>
      <c r="K1069" s="1040"/>
    </row>
    <row r="1071" spans="1:11" s="198" customFormat="1" ht="15" customHeight="1">
      <c r="A1071" s="961" t="s">
        <v>300</v>
      </c>
      <c r="B1071" s="962"/>
      <c r="C1071" s="962"/>
      <c r="D1071" s="962"/>
      <c r="E1071" s="962"/>
      <c r="F1071" s="962"/>
      <c r="G1071" s="962"/>
      <c r="H1071" s="962"/>
      <c r="I1071" s="962"/>
      <c r="J1071" s="962"/>
      <c r="K1071" s="962"/>
    </row>
    <row r="1072" spans="1:11" ht="15" customHeight="1" thickBot="1">
      <c r="A1072" s="73"/>
      <c r="B1072" s="73"/>
      <c r="C1072" s="74"/>
      <c r="D1072" s="74"/>
      <c r="E1072" s="75"/>
      <c r="F1072" s="74"/>
      <c r="G1072" s="75"/>
      <c r="H1072" s="75"/>
      <c r="I1072" s="75"/>
      <c r="J1072" s="76"/>
      <c r="K1072" s="76" t="s">
        <v>211</v>
      </c>
    </row>
    <row r="1073" spans="1:11" s="78" customFormat="1" ht="40.5" customHeight="1">
      <c r="A1073" s="922" t="s">
        <v>258</v>
      </c>
      <c r="B1073" s="1021" t="s">
        <v>259</v>
      </c>
      <c r="C1073" s="170" t="s">
        <v>213</v>
      </c>
      <c r="D1073" s="922" t="s">
        <v>260</v>
      </c>
      <c r="E1073" s="77" t="s">
        <v>214</v>
      </c>
      <c r="F1073" s="773" t="s">
        <v>215</v>
      </c>
      <c r="G1073" s="774"/>
      <c r="H1073" s="773" t="s">
        <v>216</v>
      </c>
      <c r="I1073" s="775"/>
      <c r="J1073" s="773" t="s">
        <v>217</v>
      </c>
      <c r="K1073" s="775"/>
    </row>
    <row r="1074" spans="1:11" s="78" customFormat="1" ht="18" customHeight="1" thickBot="1">
      <c r="A1074" s="892"/>
      <c r="B1074" s="755"/>
      <c r="C1074" s="171" t="s">
        <v>218</v>
      </c>
      <c r="D1074" s="892"/>
      <c r="E1074" s="79" t="s">
        <v>70</v>
      </c>
      <c r="F1074" s="80" t="s">
        <v>219</v>
      </c>
      <c r="G1074" s="79" t="s">
        <v>70</v>
      </c>
      <c r="H1074" s="80" t="s">
        <v>219</v>
      </c>
      <c r="I1074" s="79" t="s">
        <v>70</v>
      </c>
      <c r="J1074" s="80" t="s">
        <v>219</v>
      </c>
      <c r="K1074" s="79" t="s">
        <v>70</v>
      </c>
    </row>
    <row r="1075" spans="1:11" s="71" customFormat="1" ht="14.1" customHeight="1">
      <c r="A1075" s="914" t="s">
        <v>725</v>
      </c>
      <c r="B1075" s="1020" t="s">
        <v>401</v>
      </c>
      <c r="C1075" s="172" t="s">
        <v>41</v>
      </c>
      <c r="D1075" s="917" t="s">
        <v>716</v>
      </c>
      <c r="E1075" s="752">
        <v>1</v>
      </c>
      <c r="F1075" s="857">
        <v>0</v>
      </c>
      <c r="G1075" s="752">
        <v>4850</v>
      </c>
      <c r="H1075" s="857">
        <v>0</v>
      </c>
      <c r="I1075" s="1084">
        <v>0</v>
      </c>
      <c r="J1075" s="81">
        <v>0</v>
      </c>
      <c r="K1075" s="82">
        <v>1700</v>
      </c>
    </row>
    <row r="1076" spans="1:11" s="71" customFormat="1" ht="14.1" customHeight="1">
      <c r="A1076" s="915"/>
      <c r="B1076" s="1083"/>
      <c r="C1076" s="173" t="s">
        <v>42</v>
      </c>
      <c r="D1076" s="918"/>
      <c r="E1076" s="824"/>
      <c r="F1076" s="858"/>
      <c r="G1076" s="824"/>
      <c r="H1076" s="858"/>
      <c r="I1076" s="1085"/>
      <c r="J1076" s="152">
        <v>0</v>
      </c>
      <c r="K1076" s="153">
        <v>3150</v>
      </c>
    </row>
    <row r="1077" spans="1:11" s="71" customFormat="1" ht="14.1" customHeight="1" thickBot="1">
      <c r="A1077" s="1019"/>
      <c r="B1077" s="806"/>
      <c r="C1077" s="174" t="s">
        <v>43</v>
      </c>
      <c r="D1077" s="892"/>
      <c r="E1077" s="753"/>
      <c r="F1077" s="876"/>
      <c r="G1077" s="753"/>
      <c r="H1077" s="876"/>
      <c r="I1077" s="1086"/>
      <c r="J1077" s="175" t="s">
        <v>234</v>
      </c>
      <c r="K1077" s="176" t="s">
        <v>726</v>
      </c>
    </row>
    <row r="1078" spans="1:11" s="71" customFormat="1" ht="14.1" customHeight="1">
      <c r="A1078" s="756" t="s">
        <v>220</v>
      </c>
      <c r="B1078" s="85" t="s">
        <v>221</v>
      </c>
      <c r="C1078" s="177" t="s">
        <v>41</v>
      </c>
      <c r="D1078" s="949" t="s">
        <v>264</v>
      </c>
      <c r="E1078" s="821">
        <v>0</v>
      </c>
      <c r="F1078" s="894">
        <v>0</v>
      </c>
      <c r="G1078" s="821">
        <v>803</v>
      </c>
      <c r="H1078" s="894">
        <v>0</v>
      </c>
      <c r="I1078" s="821">
        <v>0</v>
      </c>
      <c r="J1078" s="94">
        <v>0</v>
      </c>
      <c r="K1078" s="95">
        <v>803</v>
      </c>
    </row>
    <row r="1079" spans="1:11" s="71" customFormat="1" ht="14.1" customHeight="1">
      <c r="A1079" s="828"/>
      <c r="B1079" s="891" t="s">
        <v>222</v>
      </c>
      <c r="C1079" s="178" t="s">
        <v>42</v>
      </c>
      <c r="D1079" s="950"/>
      <c r="E1079" s="822"/>
      <c r="F1079" s="895"/>
      <c r="G1079" s="822"/>
      <c r="H1079" s="895"/>
      <c r="I1079" s="822"/>
      <c r="J1079" s="140">
        <v>0</v>
      </c>
      <c r="K1079" s="162">
        <v>0</v>
      </c>
    </row>
    <row r="1080" spans="1:11" s="71" customFormat="1" ht="14.1" customHeight="1" thickBot="1">
      <c r="A1080" s="757"/>
      <c r="B1080" s="892"/>
      <c r="C1080" s="179" t="s">
        <v>43</v>
      </c>
      <c r="D1080" s="1018"/>
      <c r="E1080" s="823"/>
      <c r="F1080" s="896"/>
      <c r="G1080" s="823"/>
      <c r="H1080" s="896"/>
      <c r="I1080" s="823"/>
      <c r="J1080" s="180" t="s">
        <v>234</v>
      </c>
      <c r="K1080" s="181" t="s">
        <v>234</v>
      </c>
    </row>
    <row r="1081" spans="1:11" s="71" customFormat="1" ht="14.1" customHeight="1">
      <c r="A1081" s="758"/>
      <c r="B1081" s="85" t="s">
        <v>223</v>
      </c>
      <c r="C1081" s="182" t="s">
        <v>41</v>
      </c>
      <c r="D1081" s="949" t="s">
        <v>264</v>
      </c>
      <c r="E1081" s="821">
        <v>0</v>
      </c>
      <c r="F1081" s="894">
        <v>0</v>
      </c>
      <c r="G1081" s="821">
        <v>0</v>
      </c>
      <c r="H1081" s="894">
        <v>0</v>
      </c>
      <c r="I1081" s="821">
        <v>0</v>
      </c>
      <c r="J1081" s="94">
        <v>0</v>
      </c>
      <c r="K1081" s="95">
        <v>0</v>
      </c>
    </row>
    <row r="1082" spans="1:11" s="71" customFormat="1" ht="14.1" customHeight="1">
      <c r="A1082" s="758"/>
      <c r="B1082" s="891" t="s">
        <v>224</v>
      </c>
      <c r="C1082" s="183" t="s">
        <v>42</v>
      </c>
      <c r="D1082" s="950"/>
      <c r="E1082" s="822"/>
      <c r="F1082" s="895"/>
      <c r="G1082" s="822"/>
      <c r="H1082" s="895"/>
      <c r="I1082" s="822"/>
      <c r="J1082" s="140">
        <v>0</v>
      </c>
      <c r="K1082" s="162">
        <v>0</v>
      </c>
    </row>
    <row r="1083" spans="1:11" s="111" customFormat="1" ht="14.1" customHeight="1" thickBot="1">
      <c r="A1083" s="759"/>
      <c r="B1083" s="948"/>
      <c r="C1083" s="117" t="s">
        <v>43</v>
      </c>
      <c r="D1083" s="1018"/>
      <c r="E1083" s="823"/>
      <c r="F1083" s="896"/>
      <c r="G1083" s="823"/>
      <c r="H1083" s="896"/>
      <c r="I1083" s="823"/>
      <c r="J1083" s="180" t="s">
        <v>234</v>
      </c>
      <c r="K1083" s="181" t="s">
        <v>234</v>
      </c>
    </row>
    <row r="1084" spans="1:11" s="71" customFormat="1" ht="14.1" customHeight="1">
      <c r="A1084" s="935" t="s">
        <v>725</v>
      </c>
      <c r="B1084" s="938" t="s">
        <v>401</v>
      </c>
      <c r="C1084" s="184" t="s">
        <v>41</v>
      </c>
      <c r="D1084" s="941" t="s">
        <v>716</v>
      </c>
      <c r="E1084" s="781">
        <f t="shared" ref="E1084:K1084" si="23">(E1075+E1078)-E1081</f>
        <v>1</v>
      </c>
      <c r="F1084" s="796">
        <f t="shared" si="23"/>
        <v>0</v>
      </c>
      <c r="G1084" s="781">
        <f t="shared" si="23"/>
        <v>5653</v>
      </c>
      <c r="H1084" s="796">
        <f t="shared" si="23"/>
        <v>0</v>
      </c>
      <c r="I1084" s="1087">
        <f t="shared" si="23"/>
        <v>0</v>
      </c>
      <c r="J1084" s="97">
        <f t="shared" si="23"/>
        <v>0</v>
      </c>
      <c r="K1084" s="98">
        <f t="shared" si="23"/>
        <v>2503</v>
      </c>
    </row>
    <row r="1085" spans="1:11" s="71" customFormat="1" ht="14.1" customHeight="1">
      <c r="A1085" s="936"/>
      <c r="B1085" s="939"/>
      <c r="C1085" s="185" t="s">
        <v>42</v>
      </c>
      <c r="D1085" s="942"/>
      <c r="E1085" s="837"/>
      <c r="F1085" s="831"/>
      <c r="G1085" s="837"/>
      <c r="H1085" s="831"/>
      <c r="I1085" s="1088"/>
      <c r="J1085" s="118">
        <f>(J1076+J1079)-J1082</f>
        <v>0</v>
      </c>
      <c r="K1085" s="119">
        <f>(K1076+K1079)-K1082</f>
        <v>3150</v>
      </c>
    </row>
    <row r="1086" spans="1:11" s="71" customFormat="1" ht="14.1" customHeight="1" thickBot="1">
      <c r="A1086" s="1019"/>
      <c r="B1086" s="1022"/>
      <c r="C1086" s="186" t="s">
        <v>43</v>
      </c>
      <c r="D1086" s="892"/>
      <c r="E1086" s="782"/>
      <c r="F1086" s="797"/>
      <c r="G1086" s="782"/>
      <c r="H1086" s="797"/>
      <c r="I1086" s="1089"/>
      <c r="J1086" s="120" t="s">
        <v>234</v>
      </c>
      <c r="K1086" s="121" t="str">
        <f>K1077</f>
        <v>(167)</v>
      </c>
    </row>
    <row r="1087" spans="1:11" s="71" customFormat="1" ht="14.1" customHeight="1">
      <c r="A1087" s="784" t="s">
        <v>225</v>
      </c>
      <c r="B1087" s="927"/>
      <c r="C1087" s="786"/>
      <c r="D1087" s="786"/>
      <c r="E1087" s="786"/>
      <c r="F1087" s="786"/>
      <c r="G1087" s="928"/>
      <c r="H1087" s="760" t="s">
        <v>41</v>
      </c>
      <c r="I1087" s="774"/>
      <c r="J1087" s="94">
        <v>0</v>
      </c>
      <c r="K1087" s="95">
        <v>0</v>
      </c>
    </row>
    <row r="1088" spans="1:11" s="71" customFormat="1" ht="14.1" customHeight="1" thickBot="1">
      <c r="A1088" s="785"/>
      <c r="B1088" s="929"/>
      <c r="C1088" s="930"/>
      <c r="D1088" s="930"/>
      <c r="E1088" s="930"/>
      <c r="F1088" s="930"/>
      <c r="G1088" s="931"/>
      <c r="H1088" s="762" t="s">
        <v>42</v>
      </c>
      <c r="I1088" s="780"/>
      <c r="J1088" s="92">
        <v>0</v>
      </c>
      <c r="K1088" s="93">
        <v>0</v>
      </c>
    </row>
    <row r="1089" spans="1:11" s="101" customFormat="1" ht="14.1" customHeight="1">
      <c r="A1089" s="777" t="s">
        <v>227</v>
      </c>
      <c r="B1089" s="770"/>
      <c r="C1089" s="770"/>
      <c r="D1089" s="770"/>
      <c r="E1089" s="770"/>
      <c r="F1089" s="770"/>
      <c r="G1089" s="778"/>
      <c r="H1089" s="760" t="s">
        <v>41</v>
      </c>
      <c r="I1089" s="774"/>
      <c r="J1089" s="94">
        <f>J1084-J1087</f>
        <v>0</v>
      </c>
      <c r="K1089" s="95">
        <f>K1084-K1087</f>
        <v>2503</v>
      </c>
    </row>
    <row r="1090" spans="1:11" s="101" customFormat="1" ht="14.1" customHeight="1" thickBot="1">
      <c r="A1090" s="771"/>
      <c r="B1090" s="772"/>
      <c r="C1090" s="772"/>
      <c r="D1090" s="772"/>
      <c r="E1090" s="772"/>
      <c r="F1090" s="772"/>
      <c r="G1090" s="779"/>
      <c r="H1090" s="762" t="s">
        <v>42</v>
      </c>
      <c r="I1090" s="780"/>
      <c r="J1090" s="92">
        <f>J1085-J1088</f>
        <v>0</v>
      </c>
      <c r="K1090" s="93">
        <f>K1085-K1088</f>
        <v>3150</v>
      </c>
    </row>
    <row r="1091" spans="1:11" s="101" customFormat="1" ht="14.1" customHeight="1">
      <c r="A1091" s="777" t="s">
        <v>711</v>
      </c>
      <c r="B1091" s="770"/>
      <c r="C1091" s="770"/>
      <c r="D1091" s="770"/>
      <c r="E1091" s="770"/>
      <c r="F1091" s="770"/>
      <c r="G1091" s="778"/>
      <c r="H1091" s="760" t="s">
        <v>41</v>
      </c>
      <c r="I1091" s="774"/>
      <c r="J1091" s="94">
        <v>0</v>
      </c>
      <c r="K1091" s="95">
        <v>2435</v>
      </c>
    </row>
    <row r="1092" spans="1:11" s="101" customFormat="1" ht="14.1" customHeight="1" thickBot="1">
      <c r="A1092" s="771"/>
      <c r="B1092" s="772"/>
      <c r="C1092" s="772"/>
      <c r="D1092" s="772"/>
      <c r="E1092" s="772"/>
      <c r="F1092" s="772"/>
      <c r="G1092" s="779"/>
      <c r="H1092" s="762" t="s">
        <v>42</v>
      </c>
      <c r="I1092" s="780"/>
      <c r="J1092" s="92">
        <v>0</v>
      </c>
      <c r="K1092" s="93">
        <v>1149</v>
      </c>
    </row>
    <row r="1093" spans="1:11" s="101" customFormat="1" ht="14.1" customHeight="1" thickBot="1">
      <c r="A1093" s="777" t="s">
        <v>228</v>
      </c>
      <c r="B1093" s="770"/>
      <c r="C1093" s="770"/>
      <c r="D1093" s="770"/>
      <c r="E1093" s="770"/>
      <c r="F1093" s="770"/>
      <c r="G1093" s="778"/>
      <c r="H1093" s="760" t="s">
        <v>41</v>
      </c>
      <c r="I1093" s="774"/>
      <c r="J1093" s="94">
        <f>J1089-J1091</f>
        <v>0</v>
      </c>
      <c r="K1093" s="93">
        <f>K1089-K1091</f>
        <v>68</v>
      </c>
    </row>
    <row r="1094" spans="1:11" s="101" customFormat="1" ht="14.1" customHeight="1" thickBot="1">
      <c r="A1094" s="771"/>
      <c r="B1094" s="772"/>
      <c r="C1094" s="772"/>
      <c r="D1094" s="772"/>
      <c r="E1094" s="772"/>
      <c r="F1094" s="772"/>
      <c r="G1094" s="779"/>
      <c r="H1094" s="762" t="s">
        <v>42</v>
      </c>
      <c r="I1094" s="780"/>
      <c r="J1094" s="92">
        <f>J1090-J1092</f>
        <v>0</v>
      </c>
      <c r="K1094" s="93">
        <f>K1090-K1092</f>
        <v>2001</v>
      </c>
    </row>
    <row r="1095" spans="1:11" s="101" customFormat="1" ht="14.1" customHeight="1">
      <c r="A1095" s="801" t="s">
        <v>712</v>
      </c>
      <c r="B1095" s="770"/>
      <c r="C1095" s="770"/>
      <c r="D1095" s="802"/>
      <c r="E1095" s="807" t="s">
        <v>229</v>
      </c>
      <c r="F1095" s="808"/>
      <c r="G1095" s="808"/>
      <c r="H1095" s="808"/>
      <c r="I1095" s="809"/>
      <c r="J1095" s="102">
        <v>0</v>
      </c>
      <c r="K1095" s="103">
        <f>(K1091+K1092)/(K1075+K1076)*100</f>
        <v>73.896907216494839</v>
      </c>
    </row>
    <row r="1096" spans="1:11" s="101" customFormat="1" ht="14.1" customHeight="1">
      <c r="A1096" s="803"/>
      <c r="B1096" s="804"/>
      <c r="C1096" s="804"/>
      <c r="D1096" s="805"/>
      <c r="E1096" s="810" t="s">
        <v>230</v>
      </c>
      <c r="F1096" s="811"/>
      <c r="G1096" s="811"/>
      <c r="H1096" s="811"/>
      <c r="I1096" s="812"/>
      <c r="J1096" s="104">
        <v>0</v>
      </c>
      <c r="K1096" s="105">
        <f>(K1091+K1092)/(K1084+K1085)*100</f>
        <v>63.399964620555458</v>
      </c>
    </row>
    <row r="1097" spans="1:11" s="101" customFormat="1" ht="14.1" customHeight="1" thickBot="1">
      <c r="A1097" s="771"/>
      <c r="B1097" s="772"/>
      <c r="C1097" s="772"/>
      <c r="D1097" s="806"/>
      <c r="E1097" s="813" t="s">
        <v>231</v>
      </c>
      <c r="F1097" s="814"/>
      <c r="G1097" s="814"/>
      <c r="H1097" s="814"/>
      <c r="I1097" s="815"/>
      <c r="J1097" s="106">
        <v>0</v>
      </c>
      <c r="K1097" s="107">
        <f>(K1091+K1092)/(K1089+K1090)*100</f>
        <v>63.399964620555458</v>
      </c>
    </row>
    <row r="1098" spans="1:11" s="101" customFormat="1" ht="14.1" customHeight="1" thickBot="1">
      <c r="A1098" s="839" t="s">
        <v>713</v>
      </c>
      <c r="B1098" s="840"/>
      <c r="C1098" s="840"/>
      <c r="D1098" s="840"/>
      <c r="E1098" s="840"/>
      <c r="F1098" s="840"/>
      <c r="G1098" s="841"/>
      <c r="H1098" s="842" t="s">
        <v>43</v>
      </c>
      <c r="I1098" s="843"/>
      <c r="J1098" s="187" t="s">
        <v>234</v>
      </c>
      <c r="K1098" s="503" t="s">
        <v>759</v>
      </c>
    </row>
    <row r="1099" spans="1:11" s="101" customFormat="1" ht="14.1" customHeight="1">
      <c r="A1099" s="801" t="s">
        <v>714</v>
      </c>
      <c r="B1099" s="770"/>
      <c r="C1099" s="770"/>
      <c r="D1099" s="802"/>
      <c r="E1099" s="807" t="s">
        <v>236</v>
      </c>
      <c r="F1099" s="808"/>
      <c r="G1099" s="808"/>
      <c r="H1099" s="808"/>
      <c r="I1099" s="809"/>
      <c r="J1099" s="188" t="s">
        <v>234</v>
      </c>
      <c r="K1099" s="504" t="s">
        <v>768</v>
      </c>
    </row>
    <row r="1100" spans="1:11" s="101" customFormat="1" ht="14.1" customHeight="1" thickBot="1">
      <c r="A1100" s="844"/>
      <c r="B1100" s="845"/>
      <c r="C1100" s="845"/>
      <c r="D1100" s="806"/>
      <c r="E1100" s="870" t="s">
        <v>237</v>
      </c>
      <c r="F1100" s="871"/>
      <c r="G1100" s="871"/>
      <c r="H1100" s="871"/>
      <c r="I1100" s="872"/>
      <c r="J1100" s="189" t="s">
        <v>234</v>
      </c>
      <c r="K1100" s="505" t="s">
        <v>768</v>
      </c>
    </row>
    <row r="1101" spans="1:11" s="101" customFormat="1" ht="12.75" customHeight="1">
      <c r="A1101" s="190"/>
      <c r="B1101" s="190"/>
      <c r="C1101" s="190"/>
      <c r="D1101" s="191"/>
      <c r="E1101" s="192"/>
      <c r="F1101" s="192"/>
      <c r="G1101" s="192"/>
      <c r="H1101" s="192"/>
      <c r="I1101" s="192"/>
      <c r="J1101" s="193"/>
      <c r="K1101" s="194"/>
    </row>
    <row r="1102" spans="1:11" s="101" customFormat="1" ht="12.75" customHeight="1">
      <c r="A1102" s="195"/>
      <c r="B1102" s="131"/>
      <c r="C1102" s="131"/>
      <c r="D1102" s="131"/>
      <c r="E1102" s="131"/>
      <c r="F1102" s="131"/>
      <c r="G1102" s="131"/>
      <c r="H1102" s="131"/>
      <c r="I1102" s="131"/>
      <c r="J1102" s="131"/>
      <c r="K1102" s="134"/>
    </row>
    <row r="1103" spans="1:11" s="198" customFormat="1" ht="15" customHeight="1">
      <c r="A1103" s="961" t="s">
        <v>402</v>
      </c>
      <c r="B1103" s="962"/>
      <c r="C1103" s="962"/>
      <c r="D1103" s="962"/>
      <c r="E1103" s="962"/>
      <c r="F1103" s="962"/>
      <c r="G1103" s="962"/>
      <c r="H1103" s="962"/>
      <c r="I1103" s="962"/>
      <c r="J1103" s="962"/>
      <c r="K1103" s="962"/>
    </row>
    <row r="1104" spans="1:11" s="101" customFormat="1" ht="12.75" customHeight="1">
      <c r="A1104" s="195"/>
      <c r="B1104" s="131"/>
      <c r="C1104" s="131"/>
      <c r="D1104" s="131"/>
      <c r="E1104" s="131"/>
      <c r="F1104" s="131"/>
      <c r="G1104" s="131"/>
      <c r="H1104" s="131"/>
      <c r="I1104" s="131"/>
      <c r="J1104" s="131"/>
      <c r="K1104" s="134"/>
    </row>
    <row r="1105" spans="1:12" s="101" customFormat="1" ht="12.75" customHeight="1">
      <c r="A1105" s="195"/>
      <c r="B1105" s="131"/>
      <c r="C1105" s="131"/>
      <c r="D1105" s="131"/>
      <c r="E1105" s="131"/>
      <c r="F1105" s="131"/>
      <c r="G1105" s="131"/>
      <c r="H1105" s="131"/>
      <c r="I1105" s="131"/>
      <c r="J1105" s="131"/>
      <c r="K1105" s="134"/>
    </row>
    <row r="1106" spans="1:12" s="101" customFormat="1" ht="15" customHeight="1">
      <c r="A1106" s="1025" t="s">
        <v>266</v>
      </c>
      <c r="B1106" s="1026"/>
      <c r="C1106" s="1026"/>
      <c r="D1106" s="1026"/>
      <c r="E1106" s="1026"/>
      <c r="F1106" s="1026"/>
      <c r="G1106" s="1026"/>
      <c r="H1106" s="1026"/>
      <c r="I1106" s="1026"/>
      <c r="J1106" s="1026"/>
      <c r="K1106" s="1026"/>
    </row>
    <row r="1107" spans="1:12" s="101" customFormat="1" ht="15.75" customHeight="1">
      <c r="A1107" s="195"/>
      <c r="B1107" s="131"/>
      <c r="C1107" s="131"/>
      <c r="D1107" s="131"/>
      <c r="E1107" s="131"/>
      <c r="F1107" s="131"/>
      <c r="G1107" s="131"/>
      <c r="H1107" s="131"/>
      <c r="I1107" s="131"/>
      <c r="J1107" s="131"/>
      <c r="K1107" s="134"/>
    </row>
    <row r="1108" spans="1:12" s="101" customFormat="1" ht="57.75" customHeight="1">
      <c r="A1108" s="1056" t="s">
        <v>760</v>
      </c>
      <c r="B1108" s="1076"/>
      <c r="C1108" s="1076"/>
      <c r="D1108" s="1076"/>
      <c r="E1108" s="1076"/>
      <c r="F1108" s="1076"/>
      <c r="G1108" s="1076"/>
      <c r="H1108" s="1076"/>
      <c r="I1108" s="1076"/>
      <c r="J1108" s="1076"/>
      <c r="K1108" s="1076"/>
      <c r="L1108" s="499"/>
    </row>
    <row r="1109" spans="1:12" s="101" customFormat="1" ht="45" customHeight="1">
      <c r="A1109" s="1056" t="s">
        <v>761</v>
      </c>
      <c r="B1109" s="1076"/>
      <c r="C1109" s="1076"/>
      <c r="D1109" s="1076"/>
      <c r="E1109" s="1076"/>
      <c r="F1109" s="1076"/>
      <c r="G1109" s="1076"/>
      <c r="H1109" s="1076"/>
      <c r="I1109" s="1076"/>
      <c r="J1109" s="1076"/>
      <c r="K1109" s="1076"/>
      <c r="L1109" s="499"/>
    </row>
    <row r="1110" spans="1:12" s="101" customFormat="1" ht="50.25" customHeight="1">
      <c r="A1110" s="1090" t="s">
        <v>762</v>
      </c>
      <c r="B1110" s="1090"/>
      <c r="C1110" s="1090"/>
      <c r="D1110" s="1090"/>
      <c r="E1110" s="1090"/>
      <c r="F1110" s="1090"/>
      <c r="G1110" s="1090"/>
      <c r="H1110" s="1090"/>
      <c r="I1110" s="1090"/>
      <c r="J1110" s="1090"/>
      <c r="K1110" s="1090"/>
      <c r="L1110" s="499"/>
    </row>
    <row r="1111" spans="1:12" s="101" customFormat="1" ht="41.25" customHeight="1">
      <c r="A1111" s="1090" t="s">
        <v>763</v>
      </c>
      <c r="B1111" s="1090"/>
      <c r="C1111" s="1090"/>
      <c r="D1111" s="1090"/>
      <c r="E1111" s="1090"/>
      <c r="F1111" s="1090"/>
      <c r="G1111" s="1090"/>
      <c r="H1111" s="1090"/>
      <c r="I1111" s="1090"/>
      <c r="J1111" s="1090"/>
      <c r="K1111" s="1090"/>
      <c r="L1111" s="499"/>
    </row>
    <row r="1112" spans="1:12" s="101" customFormat="1" ht="48.75" customHeight="1">
      <c r="A1112" s="1091" t="s">
        <v>764</v>
      </c>
      <c r="B1112" s="1091"/>
      <c r="C1112" s="1091"/>
      <c r="D1112" s="1091"/>
      <c r="E1112" s="1091"/>
      <c r="F1112" s="1091"/>
      <c r="G1112" s="1091"/>
      <c r="H1112" s="1091"/>
      <c r="I1112" s="1091"/>
      <c r="J1112" s="1091"/>
      <c r="K1112" s="1091"/>
      <c r="L1112" s="499"/>
    </row>
    <row r="1113" spans="1:12" s="101" customFormat="1" ht="12.75" customHeight="1">
      <c r="A1113" s="216"/>
      <c r="B1113" s="216"/>
      <c r="C1113" s="216"/>
      <c r="D1113" s="216"/>
      <c r="E1113" s="216"/>
      <c r="F1113" s="216"/>
      <c r="G1113" s="216"/>
      <c r="H1113" s="216"/>
      <c r="I1113" s="216"/>
      <c r="J1113" s="216"/>
      <c r="K1113" s="216"/>
      <c r="L1113" s="225"/>
    </row>
    <row r="1114" spans="1:12" s="101" customFormat="1" ht="12.75" customHeight="1">
      <c r="A1114" s="133"/>
      <c r="B1114" s="131"/>
      <c r="C1114" s="131"/>
      <c r="D1114" s="131"/>
      <c r="E1114" s="131"/>
      <c r="F1114" s="131"/>
      <c r="G1114" s="131"/>
      <c r="H1114" s="131"/>
      <c r="I1114" s="131"/>
      <c r="J1114" s="131"/>
      <c r="K1114" s="134"/>
    </row>
    <row r="1115" spans="1:12" s="101" customFormat="1" ht="15" customHeight="1">
      <c r="A1115" s="1025" t="s">
        <v>268</v>
      </c>
      <c r="B1115" s="1026"/>
      <c r="C1115" s="1026"/>
      <c r="D1115" s="1026"/>
      <c r="E1115" s="1026"/>
      <c r="F1115" s="1026"/>
      <c r="G1115" s="1026"/>
      <c r="H1115" s="1026"/>
      <c r="I1115" s="1026"/>
      <c r="J1115" s="1026"/>
      <c r="K1115" s="1026"/>
    </row>
    <row r="1116" spans="1:12" s="101" customFormat="1" ht="15" customHeight="1">
      <c r="A1116" s="222"/>
      <c r="B1116" s="223"/>
      <c r="C1116" s="223"/>
      <c r="D1116" s="223"/>
      <c r="E1116" s="223"/>
      <c r="F1116" s="223"/>
      <c r="G1116" s="223"/>
      <c r="H1116" s="223"/>
      <c r="I1116" s="223"/>
      <c r="J1116" s="223"/>
      <c r="K1116" s="223"/>
    </row>
    <row r="1117" spans="1:12" s="101" customFormat="1" ht="12.75" customHeight="1">
      <c r="A1117" s="133"/>
      <c r="B1117" s="131"/>
      <c r="C1117" s="131"/>
      <c r="D1117" s="131"/>
      <c r="E1117" s="131"/>
      <c r="F1117" s="131"/>
      <c r="G1117" s="131"/>
      <c r="H1117" s="131"/>
      <c r="I1117" s="131"/>
      <c r="J1117" s="131"/>
      <c r="K1117" s="134"/>
    </row>
    <row r="1118" spans="1:12" s="101" customFormat="1" ht="15" customHeight="1">
      <c r="A1118" s="981" t="s">
        <v>269</v>
      </c>
      <c r="B1118" s="640"/>
      <c r="C1118" s="640"/>
      <c r="D1118" s="640"/>
      <c r="E1118" s="640"/>
      <c r="F1118" s="640"/>
      <c r="G1118" s="640"/>
      <c r="H1118" s="640"/>
      <c r="I1118" s="640"/>
      <c r="J1118" s="640"/>
      <c r="K1118" s="640"/>
    </row>
    <row r="1119" spans="1:12" s="101" customFormat="1" ht="12.75" customHeight="1">
      <c r="A1119" s="133"/>
      <c r="B1119" s="131"/>
      <c r="C1119" s="131"/>
      <c r="D1119" s="131"/>
      <c r="E1119" s="131"/>
      <c r="F1119" s="131"/>
      <c r="G1119" s="131"/>
      <c r="H1119" s="131"/>
      <c r="I1119" s="131"/>
      <c r="J1119" s="131"/>
      <c r="K1119" s="134"/>
    </row>
    <row r="1120" spans="1:12" s="101" customFormat="1" ht="15" customHeight="1">
      <c r="A1120" s="971" t="s">
        <v>270</v>
      </c>
      <c r="B1120" s="640"/>
      <c r="C1120" s="640"/>
      <c r="D1120" s="640"/>
      <c r="E1120" s="196" t="s">
        <v>271</v>
      </c>
      <c r="F1120" s="976">
        <v>664593.27</v>
      </c>
      <c r="G1120" s="976"/>
      <c r="H1120" s="4"/>
      <c r="I1120" s="4"/>
      <c r="J1120" s="131"/>
      <c r="K1120" s="134"/>
    </row>
    <row r="1121" spans="1:11" s="101" customFormat="1" ht="15" customHeight="1">
      <c r="A1121" s="971" t="s">
        <v>272</v>
      </c>
      <c r="B1121" s="640"/>
      <c r="C1121" s="640"/>
      <c r="D1121" s="640"/>
      <c r="E1121" s="196" t="s">
        <v>271</v>
      </c>
      <c r="F1121" s="976">
        <v>12814.4</v>
      </c>
      <c r="G1121" s="976"/>
      <c r="H1121" s="4"/>
      <c r="I1121" s="4"/>
      <c r="J1121" s="131"/>
      <c r="K1121" s="134"/>
    </row>
    <row r="1122" spans="1:11" s="101" customFormat="1" ht="15" customHeight="1">
      <c r="A1122" s="971" t="s">
        <v>273</v>
      </c>
      <c r="B1122" s="640"/>
      <c r="C1122" s="640"/>
      <c r="D1122" s="640"/>
      <c r="E1122" s="196" t="s">
        <v>271</v>
      </c>
      <c r="F1122" s="976">
        <v>254417.48</v>
      </c>
      <c r="G1122" s="976"/>
      <c r="H1122" s="4"/>
      <c r="I1122" s="4"/>
      <c r="J1122" s="131"/>
      <c r="K1122" s="134"/>
    </row>
    <row r="1123" spans="1:11" s="101" customFormat="1" ht="15" customHeight="1">
      <c r="A1123" s="971" t="s">
        <v>275</v>
      </c>
      <c r="B1123" s="640"/>
      <c r="C1123" s="640"/>
      <c r="D1123" s="640"/>
      <c r="E1123" s="196" t="s">
        <v>271</v>
      </c>
      <c r="F1123" s="976">
        <v>16836.2</v>
      </c>
      <c r="G1123" s="976"/>
      <c r="H1123" s="4"/>
      <c r="I1123" s="4"/>
      <c r="J1123" s="131"/>
      <c r="K1123" s="134"/>
    </row>
    <row r="1124" spans="1:11" s="101" customFormat="1" ht="15" customHeight="1">
      <c r="A1124" s="971" t="s">
        <v>276</v>
      </c>
      <c r="B1124" s="640"/>
      <c r="C1124" s="640"/>
      <c r="D1124" s="640"/>
      <c r="E1124" s="196" t="s">
        <v>271</v>
      </c>
      <c r="F1124" s="976">
        <v>0</v>
      </c>
      <c r="G1124" s="976"/>
      <c r="H1124" s="4"/>
      <c r="I1124" s="4"/>
      <c r="J1124" s="131"/>
      <c r="K1124" s="134"/>
    </row>
    <row r="1125" spans="1:11" s="101" customFormat="1" ht="15" customHeight="1" thickBot="1">
      <c r="A1125" s="973" t="s">
        <v>277</v>
      </c>
      <c r="B1125" s="974"/>
      <c r="C1125" s="974"/>
      <c r="D1125" s="974"/>
      <c r="E1125" s="197" t="s">
        <v>271</v>
      </c>
      <c r="F1125" s="975">
        <f>SUM(F1120:G1124)</f>
        <v>948661.35</v>
      </c>
      <c r="G1125" s="975"/>
      <c r="H1125" s="131"/>
      <c r="I1125" s="131"/>
      <c r="J1125" s="992"/>
      <c r="K1125" s="992"/>
    </row>
    <row r="1126" spans="1:11" s="101" customFormat="1" ht="12" customHeight="1" thickTop="1">
      <c r="A1126" s="133"/>
      <c r="B1126" s="131"/>
      <c r="C1126" s="131"/>
      <c r="D1126" s="131"/>
      <c r="E1126" s="131"/>
      <c r="F1126" s="131"/>
      <c r="G1126" s="131"/>
      <c r="H1126" s="131"/>
      <c r="I1126" s="131"/>
      <c r="J1126" s="131"/>
      <c r="K1126" s="134"/>
    </row>
    <row r="1127" spans="1:11" s="101" customFormat="1" ht="12" customHeight="1">
      <c r="A1127" s="133"/>
      <c r="B1127" s="131"/>
      <c r="C1127" s="131"/>
      <c r="D1127" s="131"/>
      <c r="E1127" s="131"/>
      <c r="F1127" s="131"/>
      <c r="G1127" s="131"/>
      <c r="H1127" s="131"/>
      <c r="I1127" s="131"/>
      <c r="J1127" s="131"/>
      <c r="K1127" s="134"/>
    </row>
    <row r="1128" spans="1:11" s="101" customFormat="1" ht="21.75" customHeight="1">
      <c r="A1128" s="977" t="s">
        <v>403</v>
      </c>
      <c r="B1128" s="874"/>
      <c r="C1128" s="874"/>
      <c r="D1128" s="874"/>
      <c r="E1128" s="874"/>
      <c r="F1128" s="874"/>
      <c r="G1128" s="874"/>
      <c r="H1128" s="874"/>
      <c r="I1128" s="874"/>
      <c r="J1128" s="874"/>
      <c r="K1128" s="874"/>
    </row>
    <row r="1129" spans="1:11" s="101" customFormat="1" ht="12.75" customHeight="1">
      <c r="A1129" s="133"/>
      <c r="B1129" s="131"/>
      <c r="C1129" s="131"/>
      <c r="D1129" s="131"/>
      <c r="E1129" s="131"/>
      <c r="F1129" s="131"/>
      <c r="G1129" s="131"/>
      <c r="H1129" s="131"/>
      <c r="I1129" s="131"/>
      <c r="J1129" s="131"/>
      <c r="K1129" s="134"/>
    </row>
    <row r="1130" spans="1:11" s="198" customFormat="1" ht="15" customHeight="1">
      <c r="A1130" s="961" t="s">
        <v>279</v>
      </c>
      <c r="B1130" s="962"/>
      <c r="C1130" s="962"/>
      <c r="D1130" s="962"/>
      <c r="E1130" s="962"/>
      <c r="F1130" s="962"/>
      <c r="G1130" s="962"/>
      <c r="H1130" s="962"/>
      <c r="I1130" s="962"/>
      <c r="J1130" s="962"/>
      <c r="K1130" s="962"/>
    </row>
    <row r="1131" spans="1:11" s="101" customFormat="1" ht="12.75" customHeight="1">
      <c r="A1131" s="133"/>
      <c r="B1131" s="131"/>
      <c r="C1131" s="131"/>
      <c r="D1131" s="131"/>
      <c r="E1131" s="131"/>
      <c r="F1131" s="131"/>
      <c r="G1131" s="131"/>
      <c r="H1131" s="131"/>
      <c r="I1131" s="131"/>
      <c r="J1131" s="131"/>
      <c r="K1131" s="134"/>
    </row>
    <row r="1132" spans="1:11" s="101" customFormat="1" ht="12.75" customHeight="1">
      <c r="A1132" s="133"/>
      <c r="B1132" s="131"/>
      <c r="C1132" s="131"/>
      <c r="D1132" s="131"/>
      <c r="E1132" s="131"/>
      <c r="F1132" s="131"/>
      <c r="G1132" s="131"/>
      <c r="H1132" s="131"/>
      <c r="I1132" s="131"/>
      <c r="J1132" s="131"/>
      <c r="K1132" s="134"/>
    </row>
    <row r="1133" spans="1:11" s="101" customFormat="1" ht="12.75" customHeight="1">
      <c r="A1133" s="133"/>
      <c r="B1133" s="131"/>
      <c r="C1133" s="131"/>
      <c r="D1133" s="131"/>
      <c r="E1133" s="131"/>
      <c r="F1133" s="131"/>
      <c r="G1133" s="131"/>
      <c r="H1133" s="131"/>
      <c r="I1133" s="131"/>
      <c r="J1133" s="131"/>
      <c r="K1133" s="134"/>
    </row>
    <row r="1134" spans="1:11" s="101" customFormat="1" ht="12.75" customHeight="1">
      <c r="A1134" s="133"/>
      <c r="B1134" s="131"/>
      <c r="C1134" s="131"/>
      <c r="D1134" s="131"/>
      <c r="E1134" s="131"/>
      <c r="F1134" s="131"/>
      <c r="G1134" s="131"/>
      <c r="H1134" s="131"/>
      <c r="I1134" s="131"/>
      <c r="J1134" s="131"/>
      <c r="K1134" s="134"/>
    </row>
    <row r="1135" spans="1:11" s="101" customFormat="1" ht="12.75" customHeight="1">
      <c r="A1135" s="133"/>
      <c r="B1135" s="131"/>
      <c r="C1135" s="131"/>
      <c r="D1135" s="131"/>
      <c r="E1135" s="131"/>
      <c r="F1135" s="131"/>
      <c r="G1135" s="131"/>
      <c r="H1135" s="131"/>
      <c r="I1135" s="131"/>
      <c r="J1135" s="131"/>
      <c r="K1135" s="134"/>
    </row>
    <row r="1136" spans="1:11" s="199" customFormat="1" ht="15" customHeight="1">
      <c r="A1136" s="981" t="s">
        <v>280</v>
      </c>
      <c r="B1136" s="874"/>
      <c r="C1136" s="874"/>
      <c r="D1136" s="874"/>
      <c r="E1136" s="874"/>
      <c r="F1136" s="874"/>
      <c r="G1136" s="874"/>
      <c r="H1136" s="874"/>
      <c r="I1136" s="874"/>
      <c r="J1136" s="874"/>
      <c r="K1136" s="874"/>
    </row>
    <row r="1137" spans="1:11" ht="13.5" thickBot="1"/>
    <row r="1138" spans="1:11" ht="15" customHeight="1">
      <c r="A1138" s="699" t="s">
        <v>727</v>
      </c>
      <c r="B1138" s="727"/>
      <c r="C1138" s="727"/>
      <c r="D1138" s="727"/>
      <c r="E1138" s="727"/>
      <c r="F1138" s="727"/>
      <c r="G1138" s="700"/>
      <c r="H1138" s="697" t="s">
        <v>281</v>
      </c>
      <c r="I1138" s="697" t="s">
        <v>282</v>
      </c>
      <c r="J1138" s="699" t="s">
        <v>283</v>
      </c>
      <c r="K1138" s="700"/>
    </row>
    <row r="1139" spans="1:11" ht="42" customHeight="1">
      <c r="A1139" s="994" t="s">
        <v>284</v>
      </c>
      <c r="B1139" s="995"/>
      <c r="C1139" s="995"/>
      <c r="D1139" s="995"/>
      <c r="E1139" s="995"/>
      <c r="F1139" s="995"/>
      <c r="G1139" s="996"/>
      <c r="H1139" s="993"/>
      <c r="I1139" s="993"/>
      <c r="J1139" s="720"/>
      <c r="K1139" s="722"/>
    </row>
    <row r="1140" spans="1:11" ht="15" customHeight="1" thickBot="1">
      <c r="A1140" s="701" t="s">
        <v>168</v>
      </c>
      <c r="B1140" s="997"/>
      <c r="C1140" s="997"/>
      <c r="D1140" s="997"/>
      <c r="E1140" s="997"/>
      <c r="F1140" s="997"/>
      <c r="G1140" s="702"/>
      <c r="H1140" s="698"/>
      <c r="I1140" s="698"/>
      <c r="J1140" s="723"/>
      <c r="K1140" s="725"/>
    </row>
    <row r="1141" spans="1:11" ht="15" customHeight="1">
      <c r="A1141" s="1094" t="s">
        <v>404</v>
      </c>
      <c r="B1141" s="1094"/>
      <c r="C1141" s="1094"/>
      <c r="D1141" s="1094"/>
      <c r="E1141" s="1094"/>
      <c r="F1141" s="1094"/>
      <c r="G1141" s="1094"/>
      <c r="H1141" s="376">
        <v>300</v>
      </c>
      <c r="I1141" s="377" t="s">
        <v>405</v>
      </c>
      <c r="J1141" s="1095">
        <v>523652.73</v>
      </c>
      <c r="K1141" s="1095"/>
    </row>
    <row r="1142" spans="1:11" ht="15" customHeight="1">
      <c r="A1142" s="1092" t="s">
        <v>406</v>
      </c>
      <c r="B1142" s="1092"/>
      <c r="C1142" s="1092"/>
      <c r="D1142" s="1092"/>
      <c r="E1142" s="1092"/>
      <c r="F1142" s="1092"/>
      <c r="G1142" s="1092"/>
      <c r="H1142" s="378">
        <v>1</v>
      </c>
      <c r="I1142" s="379" t="s">
        <v>407</v>
      </c>
      <c r="J1142" s="1093">
        <v>22125.09</v>
      </c>
      <c r="K1142" s="1093"/>
    </row>
    <row r="1143" spans="1:11" ht="15" customHeight="1">
      <c r="A1143" s="1092" t="s">
        <v>408</v>
      </c>
      <c r="B1143" s="1092"/>
      <c r="C1143" s="1092"/>
      <c r="D1143" s="1092"/>
      <c r="E1143" s="1092"/>
      <c r="F1143" s="1092"/>
      <c r="G1143" s="1092"/>
      <c r="H1143" s="378">
        <v>1</v>
      </c>
      <c r="I1143" s="379" t="s">
        <v>407</v>
      </c>
      <c r="J1143" s="1093">
        <v>20386.86</v>
      </c>
      <c r="K1143" s="1093"/>
    </row>
    <row r="1144" spans="1:11" ht="15" customHeight="1">
      <c r="A1144" s="1092" t="s">
        <v>409</v>
      </c>
      <c r="B1144" s="1092"/>
      <c r="C1144" s="1092"/>
      <c r="D1144" s="1092"/>
      <c r="E1144" s="1092"/>
      <c r="F1144" s="1092"/>
      <c r="G1144" s="1092"/>
      <c r="H1144" s="378">
        <v>1</v>
      </c>
      <c r="I1144" s="379" t="s">
        <v>407</v>
      </c>
      <c r="J1144" s="1093">
        <v>47928.06</v>
      </c>
      <c r="K1144" s="1093"/>
    </row>
    <row r="1145" spans="1:11" ht="15" customHeight="1">
      <c r="A1145" s="1092" t="s">
        <v>410</v>
      </c>
      <c r="B1145" s="1092"/>
      <c r="C1145" s="1092"/>
      <c r="D1145" s="1092"/>
      <c r="E1145" s="1092"/>
      <c r="F1145" s="1092"/>
      <c r="G1145" s="1092"/>
      <c r="H1145" s="378">
        <v>1</v>
      </c>
      <c r="I1145" s="379" t="s">
        <v>407</v>
      </c>
      <c r="J1145" s="1093">
        <v>15789.58</v>
      </c>
      <c r="K1145" s="1093"/>
    </row>
    <row r="1146" spans="1:11" ht="15" customHeight="1">
      <c r="A1146" s="1092" t="s">
        <v>411</v>
      </c>
      <c r="B1146" s="1092"/>
      <c r="C1146" s="1092"/>
      <c r="D1146" s="1092"/>
      <c r="E1146" s="1092"/>
      <c r="F1146" s="1092"/>
      <c r="G1146" s="1092"/>
      <c r="H1146" s="378">
        <v>1</v>
      </c>
      <c r="I1146" s="379" t="s">
        <v>407</v>
      </c>
      <c r="J1146" s="1093">
        <v>898245.5</v>
      </c>
      <c r="K1146" s="1093"/>
    </row>
    <row r="1147" spans="1:11" ht="15" customHeight="1">
      <c r="A1147" s="1092" t="s">
        <v>404</v>
      </c>
      <c r="B1147" s="1092"/>
      <c r="C1147" s="1092"/>
      <c r="D1147" s="1092"/>
      <c r="E1147" s="1092"/>
      <c r="F1147" s="1092"/>
      <c r="G1147" s="1092"/>
      <c r="H1147" s="378">
        <v>175</v>
      </c>
      <c r="I1147" s="379" t="s">
        <v>405</v>
      </c>
      <c r="J1147" s="1093">
        <v>295877.33</v>
      </c>
      <c r="K1147" s="1093"/>
    </row>
    <row r="1148" spans="1:11" ht="15" customHeight="1">
      <c r="A1148" s="1092" t="s">
        <v>412</v>
      </c>
      <c r="B1148" s="1092"/>
      <c r="C1148" s="1092"/>
      <c r="D1148" s="1092"/>
      <c r="E1148" s="1092"/>
      <c r="F1148" s="1092"/>
      <c r="G1148" s="1092"/>
      <c r="H1148" s="378">
        <v>175</v>
      </c>
      <c r="I1148" s="379" t="s">
        <v>405</v>
      </c>
      <c r="J1148" s="1093">
        <v>60723.39</v>
      </c>
      <c r="K1148" s="1093"/>
    </row>
    <row r="1149" spans="1:11" ht="15" customHeight="1">
      <c r="A1149" s="1092" t="s">
        <v>413</v>
      </c>
      <c r="B1149" s="1092"/>
      <c r="C1149" s="1092"/>
      <c r="D1149" s="1092"/>
      <c r="E1149" s="1092"/>
      <c r="F1149" s="1092"/>
      <c r="G1149" s="1092"/>
      <c r="H1149" s="380">
        <v>300</v>
      </c>
      <c r="I1149" s="379" t="s">
        <v>405</v>
      </c>
      <c r="J1149" s="1093">
        <v>40079.879999999997</v>
      </c>
      <c r="K1149" s="1093"/>
    </row>
    <row r="1150" spans="1:11" ht="15" customHeight="1">
      <c r="A1150" s="1092" t="s">
        <v>414</v>
      </c>
      <c r="B1150" s="1092"/>
      <c r="C1150" s="1092"/>
      <c r="D1150" s="1092"/>
      <c r="E1150" s="1092"/>
      <c r="F1150" s="1092"/>
      <c r="G1150" s="1092"/>
      <c r="H1150" s="381">
        <v>100</v>
      </c>
      <c r="I1150" s="379" t="s">
        <v>405</v>
      </c>
      <c r="J1150" s="1093">
        <v>12574.08</v>
      </c>
      <c r="K1150" s="1093"/>
    </row>
    <row r="1151" spans="1:11" ht="15" customHeight="1">
      <c r="A1151" s="1092" t="s">
        <v>415</v>
      </c>
      <c r="B1151" s="1092"/>
      <c r="C1151" s="1092"/>
      <c r="D1151" s="1092"/>
      <c r="E1151" s="1092"/>
      <c r="F1151" s="1092"/>
      <c r="G1151" s="1092"/>
      <c r="H1151" s="381">
        <v>1</v>
      </c>
      <c r="I1151" s="379" t="s">
        <v>407</v>
      </c>
      <c r="J1151" s="1093">
        <v>17561.810000000001</v>
      </c>
      <c r="K1151" s="1093"/>
    </row>
    <row r="1152" spans="1:11" ht="15" customHeight="1">
      <c r="A1152" s="1092" t="s">
        <v>416</v>
      </c>
      <c r="B1152" s="1092"/>
      <c r="C1152" s="1092"/>
      <c r="D1152" s="1092"/>
      <c r="E1152" s="1092"/>
      <c r="F1152" s="1092"/>
      <c r="G1152" s="1092"/>
      <c r="H1152" s="381">
        <v>1</v>
      </c>
      <c r="I1152" s="379" t="s">
        <v>407</v>
      </c>
      <c r="J1152" s="1093">
        <v>23923.5</v>
      </c>
      <c r="K1152" s="1093"/>
    </row>
    <row r="1153" spans="1:11" ht="15" customHeight="1">
      <c r="A1153" s="1092" t="s">
        <v>417</v>
      </c>
      <c r="B1153" s="1092"/>
      <c r="C1153" s="1092"/>
      <c r="D1153" s="1092"/>
      <c r="E1153" s="1092"/>
      <c r="F1153" s="1092"/>
      <c r="G1153" s="1092"/>
      <c r="H1153" s="381">
        <v>1</v>
      </c>
      <c r="I1153" s="379" t="s">
        <v>407</v>
      </c>
      <c r="J1153" s="1093">
        <v>2763.68</v>
      </c>
      <c r="K1153" s="1093"/>
    </row>
    <row r="1154" spans="1:11" ht="15" customHeight="1">
      <c r="A1154" s="1092" t="s">
        <v>418</v>
      </c>
      <c r="B1154" s="1092"/>
      <c r="C1154" s="1092"/>
      <c r="D1154" s="1092"/>
      <c r="E1154" s="1092"/>
      <c r="F1154" s="1092"/>
      <c r="G1154" s="1092"/>
      <c r="H1154" s="378">
        <v>1</v>
      </c>
      <c r="I1154" s="379" t="s">
        <v>407</v>
      </c>
      <c r="J1154" s="1093">
        <v>22397.58</v>
      </c>
      <c r="K1154" s="1093"/>
    </row>
    <row r="1155" spans="1:11" ht="15" customHeight="1">
      <c r="A1155" s="1092" t="s">
        <v>419</v>
      </c>
      <c r="B1155" s="1092"/>
      <c r="C1155" s="1092"/>
      <c r="D1155" s="1092"/>
      <c r="E1155" s="1092"/>
      <c r="F1155" s="1092"/>
      <c r="G1155" s="1092"/>
      <c r="H1155" s="378">
        <v>130</v>
      </c>
      <c r="I1155" s="379" t="s">
        <v>405</v>
      </c>
      <c r="J1155" s="1093">
        <v>47676.72</v>
      </c>
      <c r="K1155" s="1093"/>
    </row>
    <row r="1156" spans="1:11" ht="15" customHeight="1">
      <c r="A1156" s="1092" t="s">
        <v>420</v>
      </c>
      <c r="B1156" s="1092"/>
      <c r="C1156" s="1092"/>
      <c r="D1156" s="1092"/>
      <c r="E1156" s="1092"/>
      <c r="F1156" s="1092"/>
      <c r="G1156" s="1092"/>
      <c r="H1156" s="381">
        <v>1</v>
      </c>
      <c r="I1156" s="379" t="s">
        <v>407</v>
      </c>
      <c r="J1156" s="1093">
        <v>44781</v>
      </c>
      <c r="K1156" s="1093"/>
    </row>
    <row r="1157" spans="1:11" ht="15" customHeight="1">
      <c r="A1157" s="1092" t="s">
        <v>421</v>
      </c>
      <c r="B1157" s="1092"/>
      <c r="C1157" s="1092"/>
      <c r="D1157" s="1092"/>
      <c r="E1157" s="1092"/>
      <c r="F1157" s="1092"/>
      <c r="G1157" s="1092"/>
      <c r="H1157" s="381">
        <v>1</v>
      </c>
      <c r="I1157" s="379" t="s">
        <v>407</v>
      </c>
      <c r="J1157" s="1093">
        <v>8077.1</v>
      </c>
      <c r="K1157" s="1093"/>
    </row>
    <row r="1158" spans="1:11" ht="15" customHeight="1">
      <c r="A1158" s="1092" t="s">
        <v>422</v>
      </c>
      <c r="B1158" s="1092"/>
      <c r="C1158" s="1092"/>
      <c r="D1158" s="1092"/>
      <c r="E1158" s="1092"/>
      <c r="F1158" s="1092"/>
      <c r="G1158" s="1092"/>
      <c r="H1158" s="381">
        <v>200</v>
      </c>
      <c r="I1158" s="379" t="s">
        <v>405</v>
      </c>
      <c r="J1158" s="1093">
        <v>31776.34</v>
      </c>
      <c r="K1158" s="1093"/>
    </row>
    <row r="1159" spans="1:11" ht="15" customHeight="1">
      <c r="A1159" s="1092" t="s">
        <v>423</v>
      </c>
      <c r="B1159" s="1092"/>
      <c r="C1159" s="1092"/>
      <c r="D1159" s="1092"/>
      <c r="E1159" s="1092"/>
      <c r="F1159" s="1092"/>
      <c r="G1159" s="1092"/>
      <c r="H1159" s="381">
        <v>950</v>
      </c>
      <c r="I1159" s="379" t="s">
        <v>405</v>
      </c>
      <c r="J1159" s="1093">
        <v>355814.85</v>
      </c>
      <c r="K1159" s="1093"/>
    </row>
    <row r="1160" spans="1:11" ht="15" customHeight="1">
      <c r="A1160" s="1092" t="s">
        <v>424</v>
      </c>
      <c r="B1160" s="1092"/>
      <c r="C1160" s="1092"/>
      <c r="D1160" s="1092"/>
      <c r="E1160" s="1092"/>
      <c r="F1160" s="1092"/>
      <c r="G1160" s="1092"/>
      <c r="H1160" s="378">
        <v>1</v>
      </c>
      <c r="I1160" s="379" t="s">
        <v>407</v>
      </c>
      <c r="J1160" s="1093">
        <v>31507.81</v>
      </c>
      <c r="K1160" s="1093"/>
    </row>
    <row r="1161" spans="1:11" ht="15" customHeight="1">
      <c r="A1161" s="1092" t="s">
        <v>425</v>
      </c>
      <c r="B1161" s="1092"/>
      <c r="C1161" s="1092"/>
      <c r="D1161" s="1092"/>
      <c r="E1161" s="1092"/>
      <c r="F1161" s="1092"/>
      <c r="G1161" s="1092"/>
      <c r="H1161" s="378">
        <v>45</v>
      </c>
      <c r="I1161" s="379" t="s">
        <v>405</v>
      </c>
      <c r="J1161" s="1093">
        <v>14868</v>
      </c>
      <c r="K1161" s="1093"/>
    </row>
    <row r="1162" spans="1:11" ht="15" customHeight="1">
      <c r="A1162" s="1092" t="s">
        <v>426</v>
      </c>
      <c r="B1162" s="1092"/>
      <c r="C1162" s="1092"/>
      <c r="D1162" s="1092"/>
      <c r="E1162" s="1092"/>
      <c r="F1162" s="1092"/>
      <c r="G1162" s="1092"/>
      <c r="H1162" s="378">
        <v>1</v>
      </c>
      <c r="I1162" s="379" t="s">
        <v>407</v>
      </c>
      <c r="J1162" s="1093">
        <v>45831.199999999997</v>
      </c>
      <c r="K1162" s="1093"/>
    </row>
    <row r="1163" spans="1:11" ht="15" customHeight="1">
      <c r="A1163" s="1092" t="s">
        <v>427</v>
      </c>
      <c r="B1163" s="1092"/>
      <c r="C1163" s="1092"/>
      <c r="D1163" s="1092"/>
      <c r="E1163" s="1092"/>
      <c r="F1163" s="1092"/>
      <c r="G1163" s="1092"/>
      <c r="H1163" s="378">
        <v>325</v>
      </c>
      <c r="I1163" s="379" t="s">
        <v>405</v>
      </c>
      <c r="J1163" s="1093">
        <v>75856.3</v>
      </c>
      <c r="K1163" s="1093"/>
    </row>
    <row r="1164" spans="1:11" ht="15" customHeight="1">
      <c r="A1164" s="1092" t="s">
        <v>428</v>
      </c>
      <c r="B1164" s="1092"/>
      <c r="C1164" s="1092"/>
      <c r="D1164" s="1092"/>
      <c r="E1164" s="1092"/>
      <c r="F1164" s="1092"/>
      <c r="G1164" s="1092"/>
      <c r="H1164" s="378">
        <v>1</v>
      </c>
      <c r="I1164" s="379" t="s">
        <v>407</v>
      </c>
      <c r="J1164" s="1093">
        <v>6066.11</v>
      </c>
      <c r="K1164" s="1093"/>
    </row>
    <row r="1165" spans="1:11" ht="15" customHeight="1">
      <c r="A1165" s="1092" t="s">
        <v>429</v>
      </c>
      <c r="B1165" s="1092"/>
      <c r="C1165" s="1092"/>
      <c r="D1165" s="1092"/>
      <c r="E1165" s="1092"/>
      <c r="F1165" s="1092"/>
      <c r="G1165" s="1092"/>
      <c r="H1165" s="378">
        <v>3</v>
      </c>
      <c r="I1165" s="379" t="s">
        <v>405</v>
      </c>
      <c r="J1165" s="1093">
        <v>1237.76</v>
      </c>
      <c r="K1165" s="1093"/>
    </row>
    <row r="1166" spans="1:11" ht="15" customHeight="1">
      <c r="A1166" s="1092" t="s">
        <v>430</v>
      </c>
      <c r="B1166" s="1092"/>
      <c r="C1166" s="1092"/>
      <c r="D1166" s="1092"/>
      <c r="E1166" s="1092"/>
      <c r="F1166" s="1092"/>
      <c r="G1166" s="1092"/>
      <c r="H1166" s="378">
        <v>1</v>
      </c>
      <c r="I1166" s="379" t="s">
        <v>407</v>
      </c>
      <c r="J1166" s="1093">
        <v>34316.730000000003</v>
      </c>
      <c r="K1166" s="1093"/>
    </row>
    <row r="1167" spans="1:11" ht="15" customHeight="1">
      <c r="A1167" s="1092" t="s">
        <v>431</v>
      </c>
      <c r="B1167" s="1092"/>
      <c r="C1167" s="1092"/>
      <c r="D1167" s="1092"/>
      <c r="E1167" s="1092"/>
      <c r="F1167" s="1092"/>
      <c r="G1167" s="1092"/>
      <c r="H1167" s="378">
        <v>15</v>
      </c>
      <c r="I1167" s="379" t="s">
        <v>405</v>
      </c>
      <c r="J1167" s="1093">
        <v>6287.04</v>
      </c>
      <c r="K1167" s="1093"/>
    </row>
    <row r="1168" spans="1:11" ht="15" customHeight="1">
      <c r="A1168" s="1092" t="s">
        <v>430</v>
      </c>
      <c r="B1168" s="1092"/>
      <c r="C1168" s="1092"/>
      <c r="D1168" s="1092"/>
      <c r="E1168" s="1092"/>
      <c r="F1168" s="1092"/>
      <c r="G1168" s="1092"/>
      <c r="H1168" s="378">
        <v>1</v>
      </c>
      <c r="I1168" s="379" t="s">
        <v>407</v>
      </c>
      <c r="J1168" s="1093">
        <v>19496.38</v>
      </c>
      <c r="K1168" s="1093"/>
    </row>
    <row r="1169" spans="1:11" ht="15" customHeight="1">
      <c r="A1169" s="1092" t="s">
        <v>432</v>
      </c>
      <c r="B1169" s="1092"/>
      <c r="C1169" s="1092"/>
      <c r="D1169" s="1092"/>
      <c r="E1169" s="1092"/>
      <c r="F1169" s="1092"/>
      <c r="G1169" s="1092"/>
      <c r="H1169" s="378">
        <v>1</v>
      </c>
      <c r="I1169" s="379" t="s">
        <v>407</v>
      </c>
      <c r="J1169" s="1093">
        <v>8765.67</v>
      </c>
      <c r="K1169" s="1093"/>
    </row>
    <row r="1170" spans="1:11" ht="15" customHeight="1">
      <c r="A1170" s="1092" t="s">
        <v>433</v>
      </c>
      <c r="B1170" s="1092"/>
      <c r="C1170" s="1092"/>
      <c r="D1170" s="1092"/>
      <c r="E1170" s="1092"/>
      <c r="F1170" s="1092"/>
      <c r="G1170" s="1092"/>
      <c r="H1170" s="378">
        <v>1</v>
      </c>
      <c r="I1170" s="379" t="s">
        <v>407</v>
      </c>
      <c r="J1170" s="1093">
        <v>9524.17</v>
      </c>
      <c r="K1170" s="1093"/>
    </row>
    <row r="1171" spans="1:11" ht="15" customHeight="1">
      <c r="A1171" s="1092" t="s">
        <v>434</v>
      </c>
      <c r="B1171" s="1092"/>
      <c r="C1171" s="1092"/>
      <c r="D1171" s="1092"/>
      <c r="E1171" s="1092"/>
      <c r="F1171" s="1092"/>
      <c r="G1171" s="1092"/>
      <c r="H1171" s="378">
        <v>1</v>
      </c>
      <c r="I1171" s="379" t="s">
        <v>407</v>
      </c>
      <c r="J1171" s="1093">
        <v>3838.23</v>
      </c>
      <c r="K1171" s="1093"/>
    </row>
    <row r="1172" spans="1:11" ht="15" customHeight="1">
      <c r="A1172" s="1092" t="s">
        <v>435</v>
      </c>
      <c r="B1172" s="1092"/>
      <c r="C1172" s="1092"/>
      <c r="D1172" s="1092"/>
      <c r="E1172" s="1092"/>
      <c r="F1172" s="1092"/>
      <c r="G1172" s="1092"/>
      <c r="H1172" s="378">
        <v>1</v>
      </c>
      <c r="I1172" s="379" t="s">
        <v>407</v>
      </c>
      <c r="J1172" s="1093">
        <v>4415.24</v>
      </c>
      <c r="K1172" s="1093"/>
    </row>
    <row r="1173" spans="1:11" ht="15" customHeight="1">
      <c r="A1173" s="1092" t="s">
        <v>436</v>
      </c>
      <c r="B1173" s="1092"/>
      <c r="C1173" s="1092"/>
      <c r="D1173" s="1092"/>
      <c r="E1173" s="1092"/>
      <c r="F1173" s="1092"/>
      <c r="G1173" s="1092"/>
      <c r="H1173" s="378">
        <v>1</v>
      </c>
      <c r="I1173" s="379" t="s">
        <v>407</v>
      </c>
      <c r="J1173" s="1093">
        <v>7767.22</v>
      </c>
      <c r="K1173" s="1093"/>
    </row>
    <row r="1174" spans="1:11" ht="15" customHeight="1">
      <c r="A1174" s="1092" t="s">
        <v>432</v>
      </c>
      <c r="B1174" s="1092"/>
      <c r="C1174" s="1092"/>
      <c r="D1174" s="1092"/>
      <c r="E1174" s="1092"/>
      <c r="F1174" s="1092"/>
      <c r="G1174" s="1092"/>
      <c r="H1174" s="378">
        <v>1</v>
      </c>
      <c r="I1174" s="379" t="s">
        <v>407</v>
      </c>
      <c r="J1174" s="1093">
        <v>6198.19</v>
      </c>
      <c r="K1174" s="1093"/>
    </row>
    <row r="1175" spans="1:11" ht="15" customHeight="1">
      <c r="A1175" s="1092" t="s">
        <v>432</v>
      </c>
      <c r="B1175" s="1092"/>
      <c r="C1175" s="1092"/>
      <c r="D1175" s="1092"/>
      <c r="E1175" s="1092"/>
      <c r="F1175" s="1092"/>
      <c r="G1175" s="1092"/>
      <c r="H1175" s="378">
        <v>1</v>
      </c>
      <c r="I1175" s="379" t="s">
        <v>407</v>
      </c>
      <c r="J1175" s="1093">
        <v>4214.25</v>
      </c>
      <c r="K1175" s="1093"/>
    </row>
    <row r="1176" spans="1:11" ht="15" customHeight="1">
      <c r="A1176" s="1092" t="s">
        <v>437</v>
      </c>
      <c r="B1176" s="1092"/>
      <c r="C1176" s="1092"/>
      <c r="D1176" s="1092"/>
      <c r="E1176" s="1092"/>
      <c r="F1176" s="1092"/>
      <c r="G1176" s="1092"/>
      <c r="H1176" s="378">
        <v>1</v>
      </c>
      <c r="I1176" s="379" t="s">
        <v>407</v>
      </c>
      <c r="J1176" s="1093">
        <v>17531.349999999999</v>
      </c>
      <c r="K1176" s="1093"/>
    </row>
    <row r="1177" spans="1:11" ht="15" customHeight="1">
      <c r="A1177" s="1092" t="s">
        <v>438</v>
      </c>
      <c r="B1177" s="1092"/>
      <c r="C1177" s="1092"/>
      <c r="D1177" s="1092"/>
      <c r="E1177" s="1092"/>
      <c r="F1177" s="1092"/>
      <c r="G1177" s="1092"/>
      <c r="H1177" s="380">
        <v>368</v>
      </c>
      <c r="I1177" s="379" t="s">
        <v>405</v>
      </c>
      <c r="J1177" s="1093">
        <v>69000.259999999995</v>
      </c>
      <c r="K1177" s="1093"/>
    </row>
    <row r="1178" spans="1:11" ht="15" customHeight="1">
      <c r="A1178" s="1092" t="s">
        <v>439</v>
      </c>
      <c r="B1178" s="1092"/>
      <c r="C1178" s="1092"/>
      <c r="D1178" s="1092"/>
      <c r="E1178" s="1092"/>
      <c r="F1178" s="1092"/>
      <c r="G1178" s="1092"/>
      <c r="H1178" s="381">
        <v>50</v>
      </c>
      <c r="I1178" s="379" t="s">
        <v>405</v>
      </c>
      <c r="J1178" s="1093">
        <v>98043.839999999997</v>
      </c>
      <c r="K1178" s="1093"/>
    </row>
    <row r="1179" spans="1:11" ht="15" customHeight="1">
      <c r="A1179" s="1092" t="s">
        <v>440</v>
      </c>
      <c r="B1179" s="1092"/>
      <c r="C1179" s="1092"/>
      <c r="D1179" s="1092"/>
      <c r="E1179" s="1092"/>
      <c r="F1179" s="1092"/>
      <c r="G1179" s="1092"/>
      <c r="H1179" s="378">
        <v>10</v>
      </c>
      <c r="I1179" s="379" t="s">
        <v>405</v>
      </c>
      <c r="J1179" s="1093">
        <v>4613.8</v>
      </c>
      <c r="K1179" s="1093"/>
    </row>
    <row r="1180" spans="1:11" ht="15" customHeight="1">
      <c r="A1180" s="1092" t="s">
        <v>441</v>
      </c>
      <c r="B1180" s="1092"/>
      <c r="C1180" s="1092"/>
      <c r="D1180" s="1092"/>
      <c r="E1180" s="1092"/>
      <c r="F1180" s="1092"/>
      <c r="G1180" s="1092"/>
      <c r="H1180" s="380">
        <v>100</v>
      </c>
      <c r="I1180" s="379" t="s">
        <v>405</v>
      </c>
      <c r="J1180" s="1093">
        <v>2360</v>
      </c>
      <c r="K1180" s="1093"/>
    </row>
    <row r="1181" spans="1:11" ht="15" customHeight="1">
      <c r="A1181" s="1092" t="s">
        <v>442</v>
      </c>
      <c r="B1181" s="1092"/>
      <c r="C1181" s="1092"/>
      <c r="D1181" s="1092"/>
      <c r="E1181" s="1092"/>
      <c r="F1181" s="1092"/>
      <c r="G1181" s="1092"/>
      <c r="H1181" s="380">
        <v>100</v>
      </c>
      <c r="I1181" s="379" t="s">
        <v>405</v>
      </c>
      <c r="J1181" s="1093">
        <v>4130</v>
      </c>
      <c r="K1181" s="1093"/>
    </row>
    <row r="1182" spans="1:11" ht="15" customHeight="1">
      <c r="A1182" s="1092" t="s">
        <v>443</v>
      </c>
      <c r="B1182" s="1092"/>
      <c r="C1182" s="1092"/>
      <c r="D1182" s="1092"/>
      <c r="E1182" s="1092"/>
      <c r="F1182" s="1092"/>
      <c r="G1182" s="1092"/>
      <c r="H1182" s="380">
        <v>1</v>
      </c>
      <c r="I1182" s="379" t="s">
        <v>407</v>
      </c>
      <c r="J1182" s="1093">
        <v>108017.47</v>
      </c>
      <c r="K1182" s="1093"/>
    </row>
    <row r="1183" spans="1:11" ht="15" customHeight="1">
      <c r="A1183" s="1092" t="s">
        <v>444</v>
      </c>
      <c r="B1183" s="1092"/>
      <c r="C1183" s="1092"/>
      <c r="D1183" s="1092"/>
      <c r="E1183" s="1092"/>
      <c r="F1183" s="1092"/>
      <c r="G1183" s="1092"/>
      <c r="H1183" s="378">
        <v>1</v>
      </c>
      <c r="I1183" s="379" t="s">
        <v>405</v>
      </c>
      <c r="J1183" s="1093">
        <v>11752.8</v>
      </c>
      <c r="K1183" s="1093"/>
    </row>
    <row r="1184" spans="1:11" ht="15" customHeight="1">
      <c r="A1184" s="1092" t="s">
        <v>445</v>
      </c>
      <c r="B1184" s="1092"/>
      <c r="C1184" s="1092"/>
      <c r="D1184" s="1092"/>
      <c r="E1184" s="1092"/>
      <c r="F1184" s="1092"/>
      <c r="G1184" s="1092"/>
      <c r="H1184" s="378">
        <v>1</v>
      </c>
      <c r="I1184" s="379" t="s">
        <v>405</v>
      </c>
      <c r="J1184" s="1093">
        <v>1069.1199999999999</v>
      </c>
      <c r="K1184" s="1093"/>
    </row>
    <row r="1185" spans="1:11" ht="15" customHeight="1">
      <c r="A1185" s="1092" t="s">
        <v>446</v>
      </c>
      <c r="B1185" s="1092"/>
      <c r="C1185" s="1092"/>
      <c r="D1185" s="1092"/>
      <c r="E1185" s="1092"/>
      <c r="F1185" s="1092"/>
      <c r="G1185" s="1092"/>
      <c r="H1185" s="380">
        <v>1</v>
      </c>
      <c r="I1185" s="379" t="s">
        <v>407</v>
      </c>
      <c r="J1185" s="1093">
        <v>50740</v>
      </c>
      <c r="K1185" s="1093"/>
    </row>
    <row r="1186" spans="1:11" ht="15" customHeight="1">
      <c r="A1186" s="1092" t="s">
        <v>447</v>
      </c>
      <c r="B1186" s="1092"/>
      <c r="C1186" s="1092"/>
      <c r="D1186" s="1092"/>
      <c r="E1186" s="1092"/>
      <c r="F1186" s="1092"/>
      <c r="G1186" s="1092"/>
      <c r="H1186" s="378">
        <v>1</v>
      </c>
      <c r="I1186" s="379" t="s">
        <v>407</v>
      </c>
      <c r="J1186" s="1093">
        <v>27200.18</v>
      </c>
      <c r="K1186" s="1093"/>
    </row>
    <row r="1187" spans="1:11" ht="15" customHeight="1">
      <c r="A1187" s="1092" t="s">
        <v>448</v>
      </c>
      <c r="B1187" s="1092"/>
      <c r="C1187" s="1092"/>
      <c r="D1187" s="1092"/>
      <c r="E1187" s="1092"/>
      <c r="F1187" s="1092"/>
      <c r="G1187" s="1092"/>
      <c r="H1187" s="378">
        <v>1</v>
      </c>
      <c r="I1187" s="379" t="s">
        <v>405</v>
      </c>
      <c r="J1187" s="1093">
        <v>31860</v>
      </c>
      <c r="K1187" s="1093"/>
    </row>
    <row r="1188" spans="1:11" ht="15" customHeight="1">
      <c r="A1188" s="1092" t="s">
        <v>449</v>
      </c>
      <c r="B1188" s="1092"/>
      <c r="C1188" s="1092"/>
      <c r="D1188" s="1092"/>
      <c r="E1188" s="1092"/>
      <c r="F1188" s="1092"/>
      <c r="G1188" s="1092"/>
      <c r="H1188" s="378">
        <v>1</v>
      </c>
      <c r="I1188" s="379" t="s">
        <v>407</v>
      </c>
      <c r="J1188" s="1093">
        <v>20060</v>
      </c>
      <c r="K1188" s="1093"/>
    </row>
    <row r="1189" spans="1:11" ht="15" customHeight="1">
      <c r="A1189" s="1092" t="s">
        <v>450</v>
      </c>
      <c r="B1189" s="1092"/>
      <c r="C1189" s="1092"/>
      <c r="D1189" s="1092"/>
      <c r="E1189" s="1092"/>
      <c r="F1189" s="1092"/>
      <c r="G1189" s="1092"/>
      <c r="H1189" s="380">
        <v>1</v>
      </c>
      <c r="I1189" s="379" t="s">
        <v>407</v>
      </c>
      <c r="J1189" s="1093">
        <v>125877.68</v>
      </c>
      <c r="K1189" s="1093"/>
    </row>
    <row r="1190" spans="1:11" ht="15" customHeight="1">
      <c r="A1190" s="1092" t="s">
        <v>451</v>
      </c>
      <c r="B1190" s="1092"/>
      <c r="C1190" s="1092"/>
      <c r="D1190" s="1092"/>
      <c r="E1190" s="1092"/>
      <c r="F1190" s="1092"/>
      <c r="G1190" s="1092"/>
      <c r="H1190" s="380">
        <v>1</v>
      </c>
      <c r="I1190" s="379" t="s">
        <v>407</v>
      </c>
      <c r="J1190" s="1093">
        <v>22479</v>
      </c>
      <c r="K1190" s="1093"/>
    </row>
    <row r="1191" spans="1:11" ht="15" customHeight="1">
      <c r="A1191" s="1092" t="s">
        <v>452</v>
      </c>
      <c r="B1191" s="1092"/>
      <c r="C1191" s="1092"/>
      <c r="D1191" s="1092"/>
      <c r="E1191" s="1092"/>
      <c r="F1191" s="1092"/>
      <c r="G1191" s="1092"/>
      <c r="H1191" s="378">
        <v>150</v>
      </c>
      <c r="I1191" s="379" t="s">
        <v>405</v>
      </c>
      <c r="J1191" s="1093">
        <v>26638.5</v>
      </c>
      <c r="K1191" s="1093"/>
    </row>
    <row r="1192" spans="1:11" ht="15" customHeight="1">
      <c r="A1192" s="1092" t="s">
        <v>453</v>
      </c>
      <c r="B1192" s="1092"/>
      <c r="C1192" s="1092"/>
      <c r="D1192" s="1092"/>
      <c r="E1192" s="1092"/>
      <c r="F1192" s="1092"/>
      <c r="G1192" s="1092"/>
      <c r="H1192" s="378">
        <v>1236</v>
      </c>
      <c r="I1192" s="379" t="s">
        <v>405</v>
      </c>
      <c r="J1192" s="1093">
        <v>192023.48</v>
      </c>
      <c r="K1192" s="1093"/>
    </row>
    <row r="1193" spans="1:11" ht="15" customHeight="1">
      <c r="A1193" s="1092" t="s">
        <v>454</v>
      </c>
      <c r="B1193" s="1092"/>
      <c r="C1193" s="1092"/>
      <c r="D1193" s="1092"/>
      <c r="E1193" s="1092"/>
      <c r="F1193" s="1092"/>
      <c r="G1193" s="1092"/>
      <c r="H1193" s="378">
        <v>641</v>
      </c>
      <c r="I1193" s="379" t="s">
        <v>405</v>
      </c>
      <c r="J1193" s="1093">
        <v>114113.01</v>
      </c>
      <c r="K1193" s="1093"/>
    </row>
    <row r="1194" spans="1:11" ht="15" customHeight="1">
      <c r="A1194" s="1092" t="s">
        <v>455</v>
      </c>
      <c r="B1194" s="1092"/>
      <c r="C1194" s="1092"/>
      <c r="D1194" s="1092"/>
      <c r="E1194" s="1092"/>
      <c r="F1194" s="1092"/>
      <c r="G1194" s="1092"/>
      <c r="H1194" s="378">
        <v>720</v>
      </c>
      <c r="I1194" s="379" t="s">
        <v>405</v>
      </c>
      <c r="J1194" s="1093">
        <v>128337.09</v>
      </c>
      <c r="K1194" s="1093"/>
    </row>
    <row r="1195" spans="1:11" ht="15" customHeight="1" thickBot="1">
      <c r="A1195" s="1092" t="s">
        <v>456</v>
      </c>
      <c r="B1195" s="1092"/>
      <c r="C1195" s="1092"/>
      <c r="D1195" s="1092"/>
      <c r="E1195" s="1092"/>
      <c r="F1195" s="1092"/>
      <c r="G1195" s="1092"/>
      <c r="H1195" s="380">
        <v>1</v>
      </c>
      <c r="I1195" s="379" t="s">
        <v>407</v>
      </c>
      <c r="J1195" s="1093">
        <v>176547.24</v>
      </c>
      <c r="K1195" s="1093"/>
    </row>
    <row r="1196" spans="1:11" ht="15" customHeight="1" thickBot="1">
      <c r="A1196" s="1000" t="s">
        <v>70</v>
      </c>
      <c r="B1196" s="1001"/>
      <c r="C1196" s="1001"/>
      <c r="D1196" s="1001"/>
      <c r="E1196" s="1001"/>
      <c r="F1196" s="1001"/>
      <c r="G1196" s="1001"/>
      <c r="H1196" s="1001"/>
      <c r="I1196" s="1096"/>
      <c r="J1196" s="1099">
        <f>SUM(J1140:K1195)</f>
        <v>4004740.1999999993</v>
      </c>
      <c r="K1196" s="1100"/>
    </row>
    <row r="1198" spans="1:11" ht="13.5" thickBot="1"/>
    <row r="1199" spans="1:11" ht="15" customHeight="1">
      <c r="A1199" s="699" t="s">
        <v>727</v>
      </c>
      <c r="B1199" s="727"/>
      <c r="C1199" s="727"/>
      <c r="D1199" s="727"/>
      <c r="E1199" s="727"/>
      <c r="F1199" s="727"/>
      <c r="G1199" s="700"/>
      <c r="H1199" s="697" t="s">
        <v>281</v>
      </c>
      <c r="I1199" s="697" t="s">
        <v>282</v>
      </c>
      <c r="J1199" s="699" t="s">
        <v>283</v>
      </c>
      <c r="K1199" s="700"/>
    </row>
    <row r="1200" spans="1:11" ht="36.75" customHeight="1">
      <c r="A1200" s="994" t="s">
        <v>284</v>
      </c>
      <c r="B1200" s="1101"/>
      <c r="C1200" s="1101"/>
      <c r="D1200" s="1101"/>
      <c r="E1200" s="1101"/>
      <c r="F1200" s="1101"/>
      <c r="G1200" s="1102"/>
      <c r="H1200" s="993"/>
      <c r="I1200" s="993"/>
      <c r="J1200" s="728"/>
      <c r="K1200" s="996"/>
    </row>
    <row r="1201" spans="1:11" ht="15" customHeight="1" thickBot="1">
      <c r="A1201" s="701" t="s">
        <v>168</v>
      </c>
      <c r="B1201" s="997"/>
      <c r="C1201" s="997"/>
      <c r="D1201" s="997"/>
      <c r="E1201" s="997"/>
      <c r="F1201" s="997"/>
      <c r="G1201" s="702"/>
      <c r="H1201" s="698"/>
      <c r="I1201" s="698"/>
      <c r="J1201" s="701"/>
      <c r="K1201" s="702"/>
    </row>
    <row r="1202" spans="1:11" ht="15" customHeight="1" thickBot="1">
      <c r="A1202" s="1000" t="s">
        <v>457</v>
      </c>
      <c r="B1202" s="1001"/>
      <c r="C1202" s="1001"/>
      <c r="D1202" s="1001"/>
      <c r="E1202" s="1001"/>
      <c r="F1202" s="1001"/>
      <c r="G1202" s="1001"/>
      <c r="H1202" s="1001"/>
      <c r="I1202" s="1096"/>
      <c r="J1202" s="1097">
        <f>J1196</f>
        <v>4004740.1999999993</v>
      </c>
      <c r="K1202" s="1098"/>
    </row>
    <row r="1203" spans="1:11" ht="15" customHeight="1">
      <c r="A1203" s="1092" t="s">
        <v>458</v>
      </c>
      <c r="B1203" s="1092"/>
      <c r="C1203" s="1092"/>
      <c r="D1203" s="1092"/>
      <c r="E1203" s="1092"/>
      <c r="F1203" s="1092"/>
      <c r="G1203" s="1092"/>
      <c r="H1203" s="378">
        <v>1</v>
      </c>
      <c r="I1203" s="379" t="s">
        <v>407</v>
      </c>
      <c r="J1203" s="1093">
        <v>55704.77</v>
      </c>
      <c r="K1203" s="1093"/>
    </row>
    <row r="1204" spans="1:11" ht="15" customHeight="1">
      <c r="A1204" s="1092" t="s">
        <v>459</v>
      </c>
      <c r="B1204" s="1092"/>
      <c r="C1204" s="1092"/>
      <c r="D1204" s="1092"/>
      <c r="E1204" s="1092"/>
      <c r="F1204" s="1092"/>
      <c r="G1204" s="1092"/>
      <c r="H1204" s="380">
        <v>1</v>
      </c>
      <c r="I1204" s="379" t="s">
        <v>407</v>
      </c>
      <c r="J1204" s="1093">
        <v>62237.52</v>
      </c>
      <c r="K1204" s="1093"/>
    </row>
    <row r="1205" spans="1:11" ht="15" customHeight="1">
      <c r="A1205" s="1092" t="s">
        <v>460</v>
      </c>
      <c r="B1205" s="1092"/>
      <c r="C1205" s="1092"/>
      <c r="D1205" s="1092"/>
      <c r="E1205" s="1092"/>
      <c r="F1205" s="1092"/>
      <c r="G1205" s="1092"/>
      <c r="H1205" s="378">
        <v>1</v>
      </c>
      <c r="I1205" s="379" t="s">
        <v>407</v>
      </c>
      <c r="J1205" s="1093">
        <v>12803</v>
      </c>
      <c r="K1205" s="1093"/>
    </row>
    <row r="1206" spans="1:11" ht="15" customHeight="1">
      <c r="A1206" s="1092" t="s">
        <v>461</v>
      </c>
      <c r="B1206" s="1092"/>
      <c r="C1206" s="1092"/>
      <c r="D1206" s="1092"/>
      <c r="E1206" s="1092"/>
      <c r="F1206" s="1092"/>
      <c r="G1206" s="1092"/>
      <c r="H1206" s="378">
        <v>1</v>
      </c>
      <c r="I1206" s="379" t="s">
        <v>407</v>
      </c>
      <c r="J1206" s="1093">
        <v>1314.57</v>
      </c>
      <c r="K1206" s="1093"/>
    </row>
    <row r="1207" spans="1:11" ht="15" customHeight="1">
      <c r="A1207" s="1092" t="s">
        <v>462</v>
      </c>
      <c r="B1207" s="1092"/>
      <c r="C1207" s="1092"/>
      <c r="D1207" s="1092"/>
      <c r="E1207" s="1092"/>
      <c r="F1207" s="1092"/>
      <c r="G1207" s="1092"/>
      <c r="H1207" s="378">
        <v>2</v>
      </c>
      <c r="I1207" s="379" t="s">
        <v>405</v>
      </c>
      <c r="J1207" s="1093">
        <v>27730</v>
      </c>
      <c r="K1207" s="1093"/>
    </row>
    <row r="1208" spans="1:11" ht="15" customHeight="1">
      <c r="A1208" s="1092" t="s">
        <v>463</v>
      </c>
      <c r="B1208" s="1092"/>
      <c r="C1208" s="1092"/>
      <c r="D1208" s="1092"/>
      <c r="E1208" s="1092"/>
      <c r="F1208" s="1092"/>
      <c r="G1208" s="1092"/>
      <c r="H1208" s="378">
        <v>1</v>
      </c>
      <c r="I1208" s="379" t="s">
        <v>407</v>
      </c>
      <c r="J1208" s="1093">
        <v>28089.9</v>
      </c>
      <c r="K1208" s="1093"/>
    </row>
    <row r="1209" spans="1:11" ht="15" customHeight="1">
      <c r="A1209" s="1092" t="s">
        <v>464</v>
      </c>
      <c r="B1209" s="1092"/>
      <c r="C1209" s="1092"/>
      <c r="D1209" s="1092"/>
      <c r="E1209" s="1092"/>
      <c r="F1209" s="1092"/>
      <c r="G1209" s="1092"/>
      <c r="H1209" s="378">
        <v>7</v>
      </c>
      <c r="I1209" s="379" t="s">
        <v>405</v>
      </c>
      <c r="J1209" s="1093">
        <v>10200.09</v>
      </c>
      <c r="K1209" s="1093"/>
    </row>
    <row r="1210" spans="1:11" ht="15" customHeight="1">
      <c r="A1210" s="1092" t="s">
        <v>465</v>
      </c>
      <c r="B1210" s="1092"/>
      <c r="C1210" s="1092"/>
      <c r="D1210" s="1092"/>
      <c r="E1210" s="1092"/>
      <c r="F1210" s="1092"/>
      <c r="G1210" s="1092"/>
      <c r="H1210" s="378">
        <v>15</v>
      </c>
      <c r="I1210" s="379" t="s">
        <v>405</v>
      </c>
      <c r="J1210" s="1093">
        <v>25665</v>
      </c>
      <c r="K1210" s="1093"/>
    </row>
    <row r="1211" spans="1:11" ht="15" customHeight="1">
      <c r="A1211" s="1092" t="s">
        <v>466</v>
      </c>
      <c r="B1211" s="1092"/>
      <c r="C1211" s="1092"/>
      <c r="D1211" s="1092"/>
      <c r="E1211" s="1092"/>
      <c r="F1211" s="1092"/>
      <c r="G1211" s="1092"/>
      <c r="H1211" s="378">
        <v>100</v>
      </c>
      <c r="I1211" s="379" t="s">
        <v>405</v>
      </c>
      <c r="J1211" s="1093">
        <v>47200</v>
      </c>
      <c r="K1211" s="1093"/>
    </row>
    <row r="1212" spans="1:11" ht="15" customHeight="1">
      <c r="A1212" s="1092" t="s">
        <v>467</v>
      </c>
      <c r="B1212" s="1092"/>
      <c r="C1212" s="1092"/>
      <c r="D1212" s="1092"/>
      <c r="E1212" s="1092"/>
      <c r="F1212" s="1092"/>
      <c r="G1212" s="1092"/>
      <c r="H1212" s="380">
        <v>1</v>
      </c>
      <c r="I1212" s="379" t="s">
        <v>407</v>
      </c>
      <c r="J1212" s="1093">
        <v>30314.2</v>
      </c>
      <c r="K1212" s="1093"/>
    </row>
    <row r="1213" spans="1:11" ht="15" customHeight="1">
      <c r="A1213" s="1092" t="s">
        <v>452</v>
      </c>
      <c r="B1213" s="1092"/>
      <c r="C1213" s="1092"/>
      <c r="D1213" s="1092"/>
      <c r="E1213" s="1092"/>
      <c r="F1213" s="1092"/>
      <c r="G1213" s="1092"/>
      <c r="H1213" s="378">
        <v>150</v>
      </c>
      <c r="I1213" s="379" t="s">
        <v>405</v>
      </c>
      <c r="J1213" s="1093">
        <v>26268.57</v>
      </c>
      <c r="K1213" s="1093"/>
    </row>
    <row r="1214" spans="1:11" ht="15" customHeight="1">
      <c r="A1214" s="1092" t="s">
        <v>468</v>
      </c>
      <c r="B1214" s="1092"/>
      <c r="C1214" s="1092"/>
      <c r="D1214" s="1092"/>
      <c r="E1214" s="1092"/>
      <c r="F1214" s="1092"/>
      <c r="G1214" s="1092"/>
      <c r="H1214" s="378">
        <v>1</v>
      </c>
      <c r="I1214" s="379" t="s">
        <v>405</v>
      </c>
      <c r="J1214" s="1093">
        <v>6919.1</v>
      </c>
      <c r="K1214" s="1093"/>
    </row>
    <row r="1215" spans="1:11" ht="15" customHeight="1">
      <c r="A1215" s="1092" t="s">
        <v>469</v>
      </c>
      <c r="B1215" s="1092"/>
      <c r="C1215" s="1092"/>
      <c r="D1215" s="1092"/>
      <c r="E1215" s="1092"/>
      <c r="F1215" s="1092"/>
      <c r="G1215" s="1092"/>
      <c r="H1215" s="378">
        <v>1</v>
      </c>
      <c r="I1215" s="379" t="s">
        <v>405</v>
      </c>
      <c r="J1215" s="1093">
        <v>106200</v>
      </c>
      <c r="K1215" s="1093"/>
    </row>
    <row r="1216" spans="1:11" ht="15" customHeight="1">
      <c r="A1216" s="1092" t="s">
        <v>470</v>
      </c>
      <c r="B1216" s="1092"/>
      <c r="C1216" s="1092"/>
      <c r="D1216" s="1092"/>
      <c r="E1216" s="1092"/>
      <c r="F1216" s="1092"/>
      <c r="G1216" s="1092"/>
      <c r="H1216" s="378">
        <v>1</v>
      </c>
      <c r="I1216" s="379" t="s">
        <v>405</v>
      </c>
      <c r="J1216" s="1093">
        <v>77455.199999999997</v>
      </c>
      <c r="K1216" s="1093"/>
    </row>
    <row r="1217" spans="1:11" ht="15" customHeight="1">
      <c r="A1217" s="1092" t="s">
        <v>471</v>
      </c>
      <c r="B1217" s="1092"/>
      <c r="C1217" s="1092"/>
      <c r="D1217" s="1092"/>
      <c r="E1217" s="1092"/>
      <c r="F1217" s="1092"/>
      <c r="G1217" s="1092"/>
      <c r="H1217" s="378">
        <v>1</v>
      </c>
      <c r="I1217" s="379" t="s">
        <v>407</v>
      </c>
      <c r="J1217" s="1093">
        <v>47200</v>
      </c>
      <c r="K1217" s="1093"/>
    </row>
    <row r="1218" spans="1:11" ht="15" customHeight="1">
      <c r="A1218" s="1092" t="s">
        <v>472</v>
      </c>
      <c r="B1218" s="1092"/>
      <c r="C1218" s="1092"/>
      <c r="D1218" s="1092"/>
      <c r="E1218" s="1092"/>
      <c r="F1218" s="1092"/>
      <c r="G1218" s="1092"/>
      <c r="H1218" s="378">
        <v>1</v>
      </c>
      <c r="I1218" s="379" t="s">
        <v>407</v>
      </c>
      <c r="J1218" s="1093">
        <v>344501</v>
      </c>
      <c r="K1218" s="1093"/>
    </row>
    <row r="1219" spans="1:11" ht="15" customHeight="1">
      <c r="A1219" s="1092" t="s">
        <v>473</v>
      </c>
      <c r="B1219" s="1092"/>
      <c r="C1219" s="1092"/>
      <c r="D1219" s="1092"/>
      <c r="E1219" s="1092"/>
      <c r="F1219" s="1092"/>
      <c r="G1219" s="1092"/>
      <c r="H1219" s="378">
        <v>1</v>
      </c>
      <c r="I1219" s="379" t="s">
        <v>407</v>
      </c>
      <c r="J1219" s="1093">
        <v>78593.899999999994</v>
      </c>
      <c r="K1219" s="1093"/>
    </row>
    <row r="1220" spans="1:11" ht="15" customHeight="1">
      <c r="A1220" s="1092" t="s">
        <v>474</v>
      </c>
      <c r="B1220" s="1092"/>
      <c r="C1220" s="1092"/>
      <c r="D1220" s="1092"/>
      <c r="E1220" s="1092"/>
      <c r="F1220" s="1092"/>
      <c r="G1220" s="1092"/>
      <c r="H1220" s="378">
        <v>1</v>
      </c>
      <c r="I1220" s="379" t="s">
        <v>407</v>
      </c>
      <c r="J1220" s="1093">
        <v>223717.473</v>
      </c>
      <c r="K1220" s="1093"/>
    </row>
    <row r="1221" spans="1:11" ht="15" customHeight="1">
      <c r="A1221" s="1092" t="s">
        <v>475</v>
      </c>
      <c r="B1221" s="1092"/>
      <c r="C1221" s="1092"/>
      <c r="D1221" s="1092"/>
      <c r="E1221" s="1092"/>
      <c r="F1221" s="1092"/>
      <c r="G1221" s="1092"/>
      <c r="H1221" s="378">
        <v>1</v>
      </c>
      <c r="I1221" s="379" t="s">
        <v>407</v>
      </c>
      <c r="J1221" s="1093">
        <v>7965</v>
      </c>
      <c r="K1221" s="1093"/>
    </row>
    <row r="1222" spans="1:11" ht="15" customHeight="1">
      <c r="A1222" s="1092" t="s">
        <v>476</v>
      </c>
      <c r="B1222" s="1092"/>
      <c r="C1222" s="1092"/>
      <c r="D1222" s="1092"/>
      <c r="E1222" s="1092"/>
      <c r="F1222" s="1092"/>
      <c r="G1222" s="1092"/>
      <c r="H1222" s="378">
        <v>1</v>
      </c>
      <c r="I1222" s="379" t="s">
        <v>407</v>
      </c>
      <c r="J1222" s="1093">
        <v>138886</v>
      </c>
      <c r="K1222" s="1093"/>
    </row>
    <row r="1223" spans="1:11" ht="15" customHeight="1">
      <c r="A1223" s="1092" t="s">
        <v>477</v>
      </c>
      <c r="B1223" s="1092"/>
      <c r="C1223" s="1092"/>
      <c r="D1223" s="1092"/>
      <c r="E1223" s="1092"/>
      <c r="F1223" s="1092"/>
      <c r="G1223" s="1092"/>
      <c r="H1223" s="378">
        <v>1</v>
      </c>
      <c r="I1223" s="379" t="s">
        <v>407</v>
      </c>
      <c r="J1223" s="1093">
        <v>34102</v>
      </c>
      <c r="K1223" s="1093"/>
    </row>
    <row r="1224" spans="1:11" ht="15" customHeight="1">
      <c r="A1224" s="1092" t="s">
        <v>478</v>
      </c>
      <c r="B1224" s="1092"/>
      <c r="C1224" s="1092"/>
      <c r="D1224" s="1092"/>
      <c r="E1224" s="1092"/>
      <c r="F1224" s="1092"/>
      <c r="G1224" s="1092"/>
      <c r="H1224" s="378">
        <v>1</v>
      </c>
      <c r="I1224" s="379" t="s">
        <v>407</v>
      </c>
      <c r="J1224" s="1093">
        <v>26113.4</v>
      </c>
      <c r="K1224" s="1093"/>
    </row>
    <row r="1225" spans="1:11" ht="15" customHeight="1">
      <c r="A1225" s="1092" t="s">
        <v>479</v>
      </c>
      <c r="B1225" s="1092"/>
      <c r="C1225" s="1092"/>
      <c r="D1225" s="1092"/>
      <c r="E1225" s="1092"/>
      <c r="F1225" s="1092"/>
      <c r="G1225" s="1092"/>
      <c r="H1225" s="378">
        <v>1</v>
      </c>
      <c r="I1225" s="379" t="s">
        <v>405</v>
      </c>
      <c r="J1225" s="1093">
        <v>17110</v>
      </c>
      <c r="K1225" s="1093"/>
    </row>
    <row r="1226" spans="1:11" ht="15" customHeight="1">
      <c r="A1226" s="1092" t="s">
        <v>480</v>
      </c>
      <c r="B1226" s="1092"/>
      <c r="C1226" s="1092"/>
      <c r="D1226" s="1092"/>
      <c r="E1226" s="1092"/>
      <c r="F1226" s="1092"/>
      <c r="G1226" s="1092"/>
      <c r="H1226" s="378">
        <v>1</v>
      </c>
      <c r="I1226" s="379" t="s">
        <v>407</v>
      </c>
      <c r="J1226" s="1093">
        <v>21124.36</v>
      </c>
      <c r="K1226" s="1093"/>
    </row>
    <row r="1227" spans="1:11" ht="15" customHeight="1">
      <c r="A1227" s="1092" t="s">
        <v>481</v>
      </c>
      <c r="B1227" s="1092"/>
      <c r="C1227" s="1092"/>
      <c r="D1227" s="1092"/>
      <c r="E1227" s="1092"/>
      <c r="F1227" s="1092"/>
      <c r="G1227" s="1092"/>
      <c r="H1227" s="378">
        <v>1</v>
      </c>
      <c r="I1227" s="379" t="s">
        <v>407</v>
      </c>
      <c r="J1227" s="1093">
        <v>34220</v>
      </c>
      <c r="K1227" s="1093"/>
    </row>
    <row r="1228" spans="1:11" ht="15" customHeight="1">
      <c r="A1228" s="1092" t="s">
        <v>482</v>
      </c>
      <c r="B1228" s="1092"/>
      <c r="C1228" s="1092"/>
      <c r="D1228" s="1092"/>
      <c r="E1228" s="1092"/>
      <c r="F1228" s="1092"/>
      <c r="G1228" s="1092"/>
      <c r="H1228" s="378">
        <v>1</v>
      </c>
      <c r="I1228" s="379" t="s">
        <v>407</v>
      </c>
      <c r="J1228" s="1093">
        <v>14102.18</v>
      </c>
      <c r="K1228" s="1093"/>
    </row>
    <row r="1229" spans="1:11" ht="15" customHeight="1">
      <c r="A1229" s="1092" t="s">
        <v>483</v>
      </c>
      <c r="B1229" s="1092"/>
      <c r="C1229" s="1092"/>
      <c r="D1229" s="1092"/>
      <c r="E1229" s="1092"/>
      <c r="F1229" s="1092"/>
      <c r="G1229" s="1092"/>
      <c r="H1229" s="378">
        <v>1</v>
      </c>
      <c r="I1229" s="379" t="s">
        <v>407</v>
      </c>
      <c r="J1229" s="1093">
        <v>47200</v>
      </c>
      <c r="K1229" s="1093"/>
    </row>
    <row r="1230" spans="1:11" ht="15" customHeight="1">
      <c r="A1230" s="1092" t="s">
        <v>484</v>
      </c>
      <c r="B1230" s="1092"/>
      <c r="C1230" s="1092"/>
      <c r="D1230" s="1092"/>
      <c r="E1230" s="1092"/>
      <c r="F1230" s="1092"/>
      <c r="G1230" s="1092"/>
      <c r="H1230" s="378">
        <v>1</v>
      </c>
      <c r="I1230" s="379" t="s">
        <v>407</v>
      </c>
      <c r="J1230" s="1093">
        <v>50740</v>
      </c>
      <c r="K1230" s="1093"/>
    </row>
    <row r="1231" spans="1:11" s="71" customFormat="1" ht="15" customHeight="1">
      <c r="A1231" s="1092" t="s">
        <v>485</v>
      </c>
      <c r="B1231" s="1092"/>
      <c r="C1231" s="1092"/>
      <c r="D1231" s="1092"/>
      <c r="E1231" s="1092"/>
      <c r="F1231" s="1092"/>
      <c r="G1231" s="1103"/>
      <c r="H1231" s="382">
        <v>1</v>
      </c>
      <c r="I1231" s="379" t="s">
        <v>407</v>
      </c>
      <c r="J1231" s="1093">
        <v>47199.98</v>
      </c>
      <c r="K1231" s="1093"/>
    </row>
    <row r="1232" spans="1:11" ht="15" customHeight="1">
      <c r="A1232" s="1092" t="s">
        <v>453</v>
      </c>
      <c r="B1232" s="1092"/>
      <c r="C1232" s="1092"/>
      <c r="D1232" s="1092"/>
      <c r="E1232" s="1092"/>
      <c r="F1232" s="1092"/>
      <c r="G1232" s="1103"/>
      <c r="H1232" s="383">
        <v>2217</v>
      </c>
      <c r="I1232" s="379" t="s">
        <v>405</v>
      </c>
      <c r="J1232" s="1093">
        <v>423086.65</v>
      </c>
      <c r="K1232" s="1093"/>
    </row>
    <row r="1233" spans="1:11" ht="15" customHeight="1">
      <c r="A1233" s="1092" t="s">
        <v>486</v>
      </c>
      <c r="B1233" s="1092"/>
      <c r="C1233" s="1092"/>
      <c r="D1233" s="1092"/>
      <c r="E1233" s="1092"/>
      <c r="F1233" s="1092"/>
      <c r="G1233" s="1103"/>
      <c r="H1233" s="383">
        <v>27</v>
      </c>
      <c r="I1233" s="379" t="s">
        <v>405</v>
      </c>
      <c r="J1233" s="1093">
        <v>28003.53</v>
      </c>
      <c r="K1233" s="1093"/>
    </row>
    <row r="1234" spans="1:11" ht="15" customHeight="1">
      <c r="A1234" s="1092" t="s">
        <v>487</v>
      </c>
      <c r="B1234" s="1092"/>
      <c r="C1234" s="1092"/>
      <c r="D1234" s="1092"/>
      <c r="E1234" s="1092"/>
      <c r="F1234" s="1092"/>
      <c r="G1234" s="1103"/>
      <c r="H1234" s="383">
        <v>5</v>
      </c>
      <c r="I1234" s="379" t="s">
        <v>405</v>
      </c>
      <c r="J1234" s="1093">
        <v>26550</v>
      </c>
      <c r="K1234" s="1093"/>
    </row>
    <row r="1235" spans="1:11" ht="15" customHeight="1">
      <c r="A1235" s="1092" t="s">
        <v>488</v>
      </c>
      <c r="B1235" s="1092"/>
      <c r="C1235" s="1092"/>
      <c r="D1235" s="1092"/>
      <c r="E1235" s="1092"/>
      <c r="F1235" s="1092"/>
      <c r="G1235" s="1103"/>
      <c r="H1235" s="383">
        <v>10</v>
      </c>
      <c r="I1235" s="379" t="s">
        <v>405</v>
      </c>
      <c r="J1235" s="1093">
        <v>12976.22</v>
      </c>
      <c r="K1235" s="1093"/>
    </row>
    <row r="1236" spans="1:11" ht="15" customHeight="1">
      <c r="A1236" s="1092" t="s">
        <v>487</v>
      </c>
      <c r="B1236" s="1092"/>
      <c r="C1236" s="1092"/>
      <c r="D1236" s="1092"/>
      <c r="E1236" s="1092"/>
      <c r="F1236" s="1092"/>
      <c r="G1236" s="1103"/>
      <c r="H1236" s="383">
        <v>2</v>
      </c>
      <c r="I1236" s="379" t="s">
        <v>405</v>
      </c>
      <c r="J1236" s="1093">
        <v>2065</v>
      </c>
      <c r="K1236" s="1093"/>
    </row>
    <row r="1237" spans="1:11" ht="15" customHeight="1">
      <c r="A1237" s="1108" t="s">
        <v>489</v>
      </c>
      <c r="B1237" s="1108"/>
      <c r="C1237" s="1108"/>
      <c r="D1237" s="1108"/>
      <c r="E1237" s="1108"/>
      <c r="F1237" s="1108"/>
      <c r="G1237" s="1109"/>
      <c r="H1237" s="383">
        <v>40</v>
      </c>
      <c r="I1237" s="379" t="s">
        <v>405</v>
      </c>
      <c r="J1237" s="1093">
        <v>6976.18</v>
      </c>
      <c r="K1237" s="1093"/>
    </row>
    <row r="1238" spans="1:11" ht="15" customHeight="1">
      <c r="A1238" s="1108" t="s">
        <v>490</v>
      </c>
      <c r="B1238" s="1108"/>
      <c r="C1238" s="1108"/>
      <c r="D1238" s="1108"/>
      <c r="E1238" s="1108"/>
      <c r="F1238" s="1108"/>
      <c r="G1238" s="1109"/>
      <c r="H1238" s="383">
        <v>2</v>
      </c>
      <c r="I1238" s="379" t="s">
        <v>407</v>
      </c>
      <c r="J1238" s="1093">
        <v>20000</v>
      </c>
      <c r="K1238" s="1093"/>
    </row>
    <row r="1239" spans="1:11" ht="15" customHeight="1">
      <c r="A1239" s="1108" t="s">
        <v>491</v>
      </c>
      <c r="B1239" s="1108"/>
      <c r="C1239" s="1108"/>
      <c r="D1239" s="1108"/>
      <c r="E1239" s="1108"/>
      <c r="F1239" s="1108"/>
      <c r="G1239" s="1109"/>
      <c r="H1239" s="383">
        <v>6</v>
      </c>
      <c r="I1239" s="379" t="s">
        <v>407</v>
      </c>
      <c r="J1239" s="1093">
        <v>204923.71</v>
      </c>
      <c r="K1239" s="1093"/>
    </row>
    <row r="1240" spans="1:11" ht="15" customHeight="1">
      <c r="A1240" s="1108" t="s">
        <v>492</v>
      </c>
      <c r="B1240" s="1108"/>
      <c r="C1240" s="1108"/>
      <c r="D1240" s="1108"/>
      <c r="E1240" s="1108"/>
      <c r="F1240" s="1108"/>
      <c r="G1240" s="1109"/>
      <c r="H1240" s="383">
        <v>14</v>
      </c>
      <c r="I1240" s="379" t="s">
        <v>407</v>
      </c>
      <c r="J1240" s="1093">
        <v>15257.56</v>
      </c>
      <c r="K1240" s="1093"/>
    </row>
    <row r="1241" spans="1:11" ht="15" customHeight="1">
      <c r="A1241" s="1104" t="s">
        <v>493</v>
      </c>
      <c r="B1241" s="1105"/>
      <c r="C1241" s="1105"/>
      <c r="D1241" s="1105"/>
      <c r="E1241" s="1105"/>
      <c r="F1241" s="1106"/>
      <c r="G1241" s="1107"/>
      <c r="H1241" s="384">
        <v>137</v>
      </c>
      <c r="I1241" s="379" t="s">
        <v>494</v>
      </c>
      <c r="J1241" s="1093">
        <v>74003.64</v>
      </c>
      <c r="K1241" s="1093"/>
    </row>
    <row r="1242" spans="1:11" ht="15" customHeight="1">
      <c r="A1242" s="1104" t="s">
        <v>495</v>
      </c>
      <c r="B1242" s="1105"/>
      <c r="C1242" s="1105"/>
      <c r="D1242" s="1105"/>
      <c r="E1242" s="1105"/>
      <c r="F1242" s="1106"/>
      <c r="G1242" s="1107"/>
      <c r="H1242" s="385">
        <v>1467</v>
      </c>
      <c r="I1242" s="386" t="s">
        <v>405</v>
      </c>
      <c r="J1242" s="1093">
        <v>29615.17</v>
      </c>
      <c r="K1242" s="1093"/>
    </row>
    <row r="1243" spans="1:11" ht="15" customHeight="1">
      <c r="A1243" s="1104" t="s">
        <v>496</v>
      </c>
      <c r="B1243" s="1105"/>
      <c r="C1243" s="1105"/>
      <c r="D1243" s="1105"/>
      <c r="E1243" s="1105"/>
      <c r="F1243" s="1106"/>
      <c r="G1243" s="1107"/>
      <c r="H1243" s="384">
        <v>21606</v>
      </c>
      <c r="I1243" s="379" t="s">
        <v>405</v>
      </c>
      <c r="J1243" s="1093">
        <v>314738.26</v>
      </c>
      <c r="K1243" s="1093"/>
    </row>
    <row r="1244" spans="1:11" ht="15" customHeight="1">
      <c r="A1244" s="1110" t="s">
        <v>497</v>
      </c>
      <c r="B1244" s="1111"/>
      <c r="C1244" s="1111"/>
      <c r="D1244" s="1111"/>
      <c r="E1244" s="1111"/>
      <c r="F1244" s="1111"/>
      <c r="G1244" s="1111"/>
      <c r="H1244" s="385">
        <v>83</v>
      </c>
      <c r="I1244" s="386" t="s">
        <v>494</v>
      </c>
      <c r="J1244" s="1093">
        <v>7406.81</v>
      </c>
      <c r="K1244" s="1093"/>
    </row>
    <row r="1245" spans="1:11" ht="15" customHeight="1">
      <c r="A1245" s="1112" t="s">
        <v>498</v>
      </c>
      <c r="B1245" s="1113"/>
      <c r="C1245" s="1113"/>
      <c r="D1245" s="1113"/>
      <c r="E1245" s="1113"/>
      <c r="F1245" s="1114"/>
      <c r="G1245" s="1115"/>
      <c r="H1245" s="385">
        <v>1</v>
      </c>
      <c r="I1245" s="386" t="s">
        <v>499</v>
      </c>
      <c r="J1245" s="1093">
        <v>12655.96</v>
      </c>
      <c r="K1245" s="1093"/>
    </row>
    <row r="1246" spans="1:11" ht="15" customHeight="1">
      <c r="A1246" s="1104" t="s">
        <v>500</v>
      </c>
      <c r="B1246" s="1105"/>
      <c r="C1246" s="1105"/>
      <c r="D1246" s="1105"/>
      <c r="E1246" s="1105"/>
      <c r="F1246" s="1106"/>
      <c r="G1246" s="1107"/>
      <c r="H1246" s="384">
        <v>1</v>
      </c>
      <c r="I1246" s="386" t="s">
        <v>499</v>
      </c>
      <c r="J1246" s="1093">
        <v>14335.19</v>
      </c>
      <c r="K1246" s="1093"/>
    </row>
    <row r="1247" spans="1:11" ht="15" customHeight="1">
      <c r="A1247" s="1104" t="s">
        <v>501</v>
      </c>
      <c r="B1247" s="1105"/>
      <c r="C1247" s="1105"/>
      <c r="D1247" s="1105"/>
      <c r="E1247" s="1105"/>
      <c r="F1247" s="1106"/>
      <c r="G1247" s="1107"/>
      <c r="H1247" s="384">
        <v>1</v>
      </c>
      <c r="I1247" s="379" t="s">
        <v>499</v>
      </c>
      <c r="J1247" s="1093">
        <v>10714.17</v>
      </c>
      <c r="K1247" s="1093"/>
    </row>
    <row r="1248" spans="1:11" ht="15" customHeight="1">
      <c r="A1248" s="1104" t="s">
        <v>502</v>
      </c>
      <c r="B1248" s="1105"/>
      <c r="C1248" s="1105"/>
      <c r="D1248" s="1105"/>
      <c r="E1248" s="1105"/>
      <c r="F1248" s="1106"/>
      <c r="G1248" s="1107"/>
      <c r="H1248" s="384">
        <v>1</v>
      </c>
      <c r="I1248" s="379" t="s">
        <v>499</v>
      </c>
      <c r="J1248" s="1093">
        <v>17223.29</v>
      </c>
      <c r="K1248" s="1093"/>
    </row>
    <row r="1249" spans="1:11" ht="15" customHeight="1">
      <c r="A1249" s="1104" t="s">
        <v>503</v>
      </c>
      <c r="B1249" s="1105"/>
      <c r="C1249" s="1105"/>
      <c r="D1249" s="1105"/>
      <c r="E1249" s="1105"/>
      <c r="F1249" s="1106"/>
      <c r="G1249" s="1107"/>
      <c r="H1249" s="384">
        <v>1</v>
      </c>
      <c r="I1249" s="379" t="s">
        <v>499</v>
      </c>
      <c r="J1249" s="1093">
        <v>16285.2</v>
      </c>
      <c r="K1249" s="1093"/>
    </row>
    <row r="1250" spans="1:11" ht="15" customHeight="1">
      <c r="A1250" s="1104" t="s">
        <v>504</v>
      </c>
      <c r="B1250" s="1105"/>
      <c r="C1250" s="1105"/>
      <c r="D1250" s="1105"/>
      <c r="E1250" s="1105"/>
      <c r="F1250" s="1106"/>
      <c r="G1250" s="1107"/>
      <c r="H1250" s="384">
        <v>1</v>
      </c>
      <c r="I1250" s="386" t="s">
        <v>499</v>
      </c>
      <c r="J1250" s="1093">
        <v>72782.92</v>
      </c>
      <c r="K1250" s="1093"/>
    </row>
    <row r="1251" spans="1:11" ht="15" customHeight="1">
      <c r="A1251" s="1104" t="s">
        <v>505</v>
      </c>
      <c r="B1251" s="1105"/>
      <c r="C1251" s="1105"/>
      <c r="D1251" s="1105"/>
      <c r="E1251" s="1105"/>
      <c r="F1251" s="1106"/>
      <c r="G1251" s="1107"/>
      <c r="H1251" s="384">
        <v>1</v>
      </c>
      <c r="I1251" s="379" t="s">
        <v>499</v>
      </c>
      <c r="J1251" s="1093">
        <v>3048.08</v>
      </c>
      <c r="K1251" s="1093"/>
    </row>
    <row r="1252" spans="1:11" ht="15" customHeight="1">
      <c r="A1252" s="1104" t="s">
        <v>506</v>
      </c>
      <c r="B1252" s="1105"/>
      <c r="C1252" s="1105"/>
      <c r="D1252" s="1105"/>
      <c r="E1252" s="1105"/>
      <c r="F1252" s="1106"/>
      <c r="G1252" s="1107"/>
      <c r="H1252" s="384">
        <v>4</v>
      </c>
      <c r="I1252" s="379" t="s">
        <v>499</v>
      </c>
      <c r="J1252" s="1093">
        <v>46226.95</v>
      </c>
      <c r="K1252" s="1093"/>
    </row>
    <row r="1253" spans="1:11" ht="15" customHeight="1">
      <c r="A1253" s="982" t="s">
        <v>507</v>
      </c>
      <c r="B1253" s="983"/>
      <c r="C1253" s="983"/>
      <c r="D1253" s="983"/>
      <c r="E1253" s="983"/>
      <c r="F1253" s="1116"/>
      <c r="G1253" s="1116"/>
      <c r="H1253" s="384">
        <v>4</v>
      </c>
      <c r="I1253" s="379" t="s">
        <v>499</v>
      </c>
      <c r="J1253" s="1093">
        <v>11834.66</v>
      </c>
      <c r="K1253" s="1093"/>
    </row>
    <row r="1254" spans="1:11" ht="15" customHeight="1">
      <c r="A1254" s="1104" t="s">
        <v>508</v>
      </c>
      <c r="B1254" s="1105"/>
      <c r="C1254" s="1105"/>
      <c r="D1254" s="1105"/>
      <c r="E1254" s="1105"/>
      <c r="F1254" s="1106"/>
      <c r="G1254" s="1107"/>
      <c r="H1254" s="384">
        <v>1</v>
      </c>
      <c r="I1254" s="379" t="s">
        <v>499</v>
      </c>
      <c r="J1254" s="1093">
        <v>48389.46</v>
      </c>
      <c r="K1254" s="1093"/>
    </row>
    <row r="1255" spans="1:11" ht="15" customHeight="1">
      <c r="A1255" s="1104" t="s">
        <v>509</v>
      </c>
      <c r="B1255" s="1105"/>
      <c r="C1255" s="1105"/>
      <c r="D1255" s="1105"/>
      <c r="E1255" s="1105"/>
      <c r="F1255" s="1106"/>
      <c r="G1255" s="1107"/>
      <c r="H1255" s="384">
        <v>1</v>
      </c>
      <c r="I1255" s="379" t="s">
        <v>499</v>
      </c>
      <c r="J1255" s="1093">
        <v>35160.050000000003</v>
      </c>
      <c r="K1255" s="1093"/>
    </row>
    <row r="1256" spans="1:11" ht="15" customHeight="1">
      <c r="A1256" s="1104" t="s">
        <v>510</v>
      </c>
      <c r="B1256" s="1105"/>
      <c r="C1256" s="1105"/>
      <c r="D1256" s="1105"/>
      <c r="E1256" s="1105"/>
      <c r="F1256" s="1106"/>
      <c r="G1256" s="1107"/>
      <c r="H1256" s="384">
        <v>1</v>
      </c>
      <c r="I1256" s="379" t="s">
        <v>499</v>
      </c>
      <c r="J1256" s="1093">
        <v>10185.44</v>
      </c>
      <c r="K1256" s="1093"/>
    </row>
    <row r="1257" spans="1:11" ht="15" customHeight="1">
      <c r="A1257" s="1104" t="s">
        <v>511</v>
      </c>
      <c r="B1257" s="1105"/>
      <c r="C1257" s="1105"/>
      <c r="D1257" s="1105"/>
      <c r="E1257" s="1105"/>
      <c r="F1257" s="1106"/>
      <c r="G1257" s="1107"/>
      <c r="H1257" s="384">
        <v>1</v>
      </c>
      <c r="I1257" s="379" t="s">
        <v>499</v>
      </c>
      <c r="J1257" s="1093">
        <v>44808.66</v>
      </c>
      <c r="K1257" s="1093"/>
    </row>
    <row r="1258" spans="1:11" ht="15" customHeight="1" thickBot="1">
      <c r="A1258" s="1104" t="s">
        <v>512</v>
      </c>
      <c r="B1258" s="1105"/>
      <c r="C1258" s="1105"/>
      <c r="D1258" s="1105"/>
      <c r="E1258" s="1105"/>
      <c r="F1258" s="1106"/>
      <c r="G1258" s="1107"/>
      <c r="H1258" s="384">
        <v>1</v>
      </c>
      <c r="I1258" s="379" t="s">
        <v>499</v>
      </c>
      <c r="J1258" s="1093">
        <v>11568.18</v>
      </c>
      <c r="K1258" s="1093"/>
    </row>
    <row r="1259" spans="1:11" ht="15" customHeight="1" thickBot="1">
      <c r="A1259" s="1000" t="s">
        <v>70</v>
      </c>
      <c r="B1259" s="1001"/>
      <c r="C1259" s="1001"/>
      <c r="D1259" s="1001"/>
      <c r="E1259" s="1001"/>
      <c r="F1259" s="1001"/>
      <c r="G1259" s="1001"/>
      <c r="H1259" s="1001"/>
      <c r="I1259" s="1096"/>
      <c r="J1259" s="1099">
        <f>SUM(J1202:K1258)</f>
        <v>7176438.3530000001</v>
      </c>
      <c r="K1259" s="1100"/>
    </row>
    <row r="1260" spans="1:11" ht="15" customHeight="1">
      <c r="A1260" s="226"/>
      <c r="B1260" s="226"/>
      <c r="C1260" s="226"/>
      <c r="D1260" s="226"/>
      <c r="E1260" s="226"/>
      <c r="F1260" s="227"/>
      <c r="G1260" s="227"/>
      <c r="H1260" s="228"/>
      <c r="I1260" s="229"/>
      <c r="J1260" s="230"/>
      <c r="K1260" s="230"/>
    </row>
    <row r="1261" spans="1:11" ht="15" customHeight="1" thickBot="1">
      <c r="A1261" s="226"/>
      <c r="B1261" s="226"/>
      <c r="C1261" s="226"/>
      <c r="D1261" s="226"/>
      <c r="E1261" s="226"/>
      <c r="F1261" s="227"/>
      <c r="G1261" s="227"/>
      <c r="H1261" s="228"/>
      <c r="I1261" s="229"/>
      <c r="J1261" s="230"/>
      <c r="K1261" s="230"/>
    </row>
    <row r="1262" spans="1:11" ht="15" customHeight="1">
      <c r="A1262" s="699" t="s">
        <v>727</v>
      </c>
      <c r="B1262" s="727"/>
      <c r="C1262" s="727"/>
      <c r="D1262" s="727"/>
      <c r="E1262" s="727"/>
      <c r="F1262" s="727"/>
      <c r="G1262" s="700"/>
      <c r="H1262" s="697" t="s">
        <v>281</v>
      </c>
      <c r="I1262" s="697" t="s">
        <v>282</v>
      </c>
      <c r="J1262" s="699" t="s">
        <v>283</v>
      </c>
      <c r="K1262" s="700"/>
    </row>
    <row r="1263" spans="1:11" ht="32.25" customHeight="1">
      <c r="A1263" s="994" t="s">
        <v>284</v>
      </c>
      <c r="B1263" s="995"/>
      <c r="C1263" s="995"/>
      <c r="D1263" s="995"/>
      <c r="E1263" s="995"/>
      <c r="F1263" s="995"/>
      <c r="G1263" s="996"/>
      <c r="H1263" s="993"/>
      <c r="I1263" s="993"/>
      <c r="J1263" s="720"/>
      <c r="K1263" s="722"/>
    </row>
    <row r="1264" spans="1:11" ht="15" customHeight="1" thickBot="1">
      <c r="A1264" s="701" t="s">
        <v>168</v>
      </c>
      <c r="B1264" s="997"/>
      <c r="C1264" s="997"/>
      <c r="D1264" s="997"/>
      <c r="E1264" s="997"/>
      <c r="F1264" s="997"/>
      <c r="G1264" s="702"/>
      <c r="H1264" s="698"/>
      <c r="I1264" s="698"/>
      <c r="J1264" s="723"/>
      <c r="K1264" s="725"/>
    </row>
    <row r="1265" spans="1:11" ht="15" customHeight="1" thickBot="1">
      <c r="A1265" s="1000" t="s">
        <v>457</v>
      </c>
      <c r="B1265" s="1001"/>
      <c r="C1265" s="1001"/>
      <c r="D1265" s="1001"/>
      <c r="E1265" s="1001"/>
      <c r="F1265" s="1001"/>
      <c r="G1265" s="1001"/>
      <c r="H1265" s="1001"/>
      <c r="I1265" s="1096"/>
      <c r="J1265" s="1004">
        <f>J1259</f>
        <v>7176438.3530000001</v>
      </c>
      <c r="K1265" s="1005"/>
    </row>
    <row r="1266" spans="1:11" ht="15" customHeight="1">
      <c r="A1266" s="1104" t="s">
        <v>513</v>
      </c>
      <c r="B1266" s="1105"/>
      <c r="C1266" s="1105"/>
      <c r="D1266" s="1105"/>
      <c r="E1266" s="1105"/>
      <c r="F1266" s="1106"/>
      <c r="G1266" s="1107"/>
      <c r="H1266" s="384">
        <v>1</v>
      </c>
      <c r="I1266" s="386" t="s">
        <v>499</v>
      </c>
      <c r="J1266" s="1093">
        <v>15800</v>
      </c>
      <c r="K1266" s="1093"/>
    </row>
    <row r="1267" spans="1:11" ht="15" customHeight="1">
      <c r="A1267" s="1104" t="s">
        <v>514</v>
      </c>
      <c r="B1267" s="1105"/>
      <c r="C1267" s="1105"/>
      <c r="D1267" s="1105"/>
      <c r="E1267" s="1105"/>
      <c r="F1267" s="1106"/>
      <c r="G1267" s="1107"/>
      <c r="H1267" s="384">
        <v>1</v>
      </c>
      <c r="I1267" s="379" t="s">
        <v>499</v>
      </c>
      <c r="J1267" s="1093">
        <v>16006.45</v>
      </c>
      <c r="K1267" s="1093"/>
    </row>
    <row r="1268" spans="1:11" ht="15" customHeight="1">
      <c r="A1268" s="1104" t="s">
        <v>515</v>
      </c>
      <c r="B1268" s="1105"/>
      <c r="C1268" s="1105"/>
      <c r="D1268" s="1105"/>
      <c r="E1268" s="1105"/>
      <c r="F1268" s="1106"/>
      <c r="G1268" s="1107"/>
      <c r="H1268" s="384">
        <v>1</v>
      </c>
      <c r="I1268" s="386" t="s">
        <v>499</v>
      </c>
      <c r="J1268" s="1093">
        <v>9348.9</v>
      </c>
      <c r="K1268" s="1093"/>
    </row>
    <row r="1269" spans="1:11" ht="15" customHeight="1">
      <c r="A1269" s="1104" t="s">
        <v>516</v>
      </c>
      <c r="B1269" s="1105"/>
      <c r="C1269" s="1105"/>
      <c r="D1269" s="1105"/>
      <c r="E1269" s="1105"/>
      <c r="F1269" s="1106"/>
      <c r="G1269" s="1107"/>
      <c r="H1269" s="384">
        <v>1</v>
      </c>
      <c r="I1269" s="379" t="s">
        <v>499</v>
      </c>
      <c r="J1269" s="1093">
        <v>14156.67</v>
      </c>
      <c r="K1269" s="1093"/>
    </row>
    <row r="1270" spans="1:11" ht="15" customHeight="1">
      <c r="A1270" s="1104" t="s">
        <v>517</v>
      </c>
      <c r="B1270" s="1105"/>
      <c r="C1270" s="1105"/>
      <c r="D1270" s="1105"/>
      <c r="E1270" s="1105"/>
      <c r="F1270" s="1106"/>
      <c r="G1270" s="1107"/>
      <c r="H1270" s="384">
        <v>1</v>
      </c>
      <c r="I1270" s="379" t="s">
        <v>499</v>
      </c>
      <c r="J1270" s="1093">
        <v>32797.800000000003</v>
      </c>
      <c r="K1270" s="1093"/>
    </row>
    <row r="1271" spans="1:11" ht="15" customHeight="1">
      <c r="A1271" s="1104" t="s">
        <v>518</v>
      </c>
      <c r="B1271" s="1105"/>
      <c r="C1271" s="1105"/>
      <c r="D1271" s="1105"/>
      <c r="E1271" s="1105"/>
      <c r="F1271" s="1106"/>
      <c r="G1271" s="1107"/>
      <c r="H1271" s="384">
        <v>1</v>
      </c>
      <c r="I1271" s="379" t="s">
        <v>499</v>
      </c>
      <c r="J1271" s="1093">
        <v>41166.61</v>
      </c>
      <c r="K1271" s="1093"/>
    </row>
    <row r="1272" spans="1:11" ht="15" customHeight="1">
      <c r="A1272" s="1104" t="s">
        <v>519</v>
      </c>
      <c r="B1272" s="1105"/>
      <c r="C1272" s="1105"/>
      <c r="D1272" s="1105"/>
      <c r="E1272" s="1105"/>
      <c r="F1272" s="1106"/>
      <c r="G1272" s="1107"/>
      <c r="H1272" s="384">
        <v>1</v>
      </c>
      <c r="I1272" s="379" t="s">
        <v>499</v>
      </c>
      <c r="J1272" s="1093">
        <v>75474.34</v>
      </c>
      <c r="K1272" s="1093"/>
    </row>
    <row r="1273" spans="1:11" ht="15" customHeight="1">
      <c r="A1273" s="1104" t="s">
        <v>520</v>
      </c>
      <c r="B1273" s="1105"/>
      <c r="C1273" s="1105"/>
      <c r="D1273" s="1105"/>
      <c r="E1273" s="1105"/>
      <c r="F1273" s="1106"/>
      <c r="G1273" s="1107"/>
      <c r="H1273" s="384">
        <v>1</v>
      </c>
      <c r="I1273" s="379" t="s">
        <v>499</v>
      </c>
      <c r="J1273" s="1093">
        <v>4638.84</v>
      </c>
      <c r="K1273" s="1093"/>
    </row>
    <row r="1274" spans="1:11" ht="15" customHeight="1">
      <c r="A1274" s="1104" t="s">
        <v>521</v>
      </c>
      <c r="B1274" s="1105"/>
      <c r="C1274" s="1105"/>
      <c r="D1274" s="1105"/>
      <c r="E1274" s="1105"/>
      <c r="F1274" s="1106"/>
      <c r="G1274" s="1107"/>
      <c r="H1274" s="384">
        <v>1</v>
      </c>
      <c r="I1274" s="379" t="s">
        <v>499</v>
      </c>
      <c r="J1274" s="1093">
        <v>19423.78</v>
      </c>
      <c r="K1274" s="1093"/>
    </row>
    <row r="1275" spans="1:11" ht="15" customHeight="1">
      <c r="A1275" s="1104" t="s">
        <v>522</v>
      </c>
      <c r="B1275" s="1105"/>
      <c r="C1275" s="1105"/>
      <c r="D1275" s="1105"/>
      <c r="E1275" s="1105"/>
      <c r="F1275" s="1106"/>
      <c r="G1275" s="1107"/>
      <c r="H1275" s="384">
        <v>1</v>
      </c>
      <c r="I1275" s="379" t="s">
        <v>499</v>
      </c>
      <c r="J1275" s="1093">
        <v>9573.31</v>
      </c>
      <c r="K1275" s="1093"/>
    </row>
    <row r="1276" spans="1:11" ht="15" customHeight="1">
      <c r="A1276" s="1104" t="s">
        <v>523</v>
      </c>
      <c r="B1276" s="1105"/>
      <c r="C1276" s="1105"/>
      <c r="D1276" s="1105"/>
      <c r="E1276" s="1105"/>
      <c r="F1276" s="1106"/>
      <c r="G1276" s="1107"/>
      <c r="H1276" s="384">
        <v>2</v>
      </c>
      <c r="I1276" s="379" t="s">
        <v>499</v>
      </c>
      <c r="J1276" s="1093">
        <v>8001.25</v>
      </c>
      <c r="K1276" s="1093"/>
    </row>
    <row r="1277" spans="1:11" ht="15" customHeight="1">
      <c r="A1277" s="1104" t="s">
        <v>524</v>
      </c>
      <c r="B1277" s="1105"/>
      <c r="C1277" s="1105"/>
      <c r="D1277" s="1105"/>
      <c r="E1277" s="1105"/>
      <c r="F1277" s="1106"/>
      <c r="G1277" s="1107"/>
      <c r="H1277" s="384">
        <v>1</v>
      </c>
      <c r="I1277" s="379" t="s">
        <v>499</v>
      </c>
      <c r="J1277" s="1093">
        <v>55985.18</v>
      </c>
      <c r="K1277" s="1093"/>
    </row>
    <row r="1278" spans="1:11" ht="15" customHeight="1">
      <c r="A1278" s="1104" t="s">
        <v>525</v>
      </c>
      <c r="B1278" s="1105"/>
      <c r="C1278" s="1105"/>
      <c r="D1278" s="1105"/>
      <c r="E1278" s="1105"/>
      <c r="F1278" s="1106"/>
      <c r="G1278" s="1107"/>
      <c r="H1278" s="384">
        <v>1</v>
      </c>
      <c r="I1278" s="379" t="s">
        <v>499</v>
      </c>
      <c r="J1278" s="1093">
        <v>5603.7</v>
      </c>
      <c r="K1278" s="1093"/>
    </row>
    <row r="1279" spans="1:11" ht="15" customHeight="1">
      <c r="A1279" s="1104" t="s">
        <v>526</v>
      </c>
      <c r="B1279" s="1105"/>
      <c r="C1279" s="1105"/>
      <c r="D1279" s="1105"/>
      <c r="E1279" s="1105"/>
      <c r="F1279" s="1106"/>
      <c r="G1279" s="1107"/>
      <c r="H1279" s="384">
        <v>1</v>
      </c>
      <c r="I1279" s="379" t="s">
        <v>499</v>
      </c>
      <c r="J1279" s="1093">
        <v>4364.68</v>
      </c>
      <c r="K1279" s="1093"/>
    </row>
    <row r="1280" spans="1:11" ht="15" customHeight="1">
      <c r="A1280" s="1104" t="s">
        <v>527</v>
      </c>
      <c r="B1280" s="1105"/>
      <c r="C1280" s="1105"/>
      <c r="D1280" s="1105"/>
      <c r="E1280" s="1105"/>
      <c r="F1280" s="1106"/>
      <c r="G1280" s="1107"/>
      <c r="H1280" s="384">
        <v>1</v>
      </c>
      <c r="I1280" s="379" t="s">
        <v>499</v>
      </c>
      <c r="J1280" s="1093">
        <v>30320.68</v>
      </c>
      <c r="K1280" s="1093"/>
    </row>
    <row r="1281" spans="1:11" ht="15" customHeight="1">
      <c r="A1281" s="1104" t="s">
        <v>528</v>
      </c>
      <c r="B1281" s="1105"/>
      <c r="C1281" s="1105"/>
      <c r="D1281" s="1105"/>
      <c r="E1281" s="1105"/>
      <c r="F1281" s="1106"/>
      <c r="G1281" s="1107"/>
      <c r="H1281" s="384">
        <v>1</v>
      </c>
      <c r="I1281" s="379" t="s">
        <v>499</v>
      </c>
      <c r="J1281" s="1093">
        <v>1257</v>
      </c>
      <c r="K1281" s="1093"/>
    </row>
    <row r="1282" spans="1:11" ht="15" customHeight="1">
      <c r="A1282" s="1104" t="s">
        <v>529</v>
      </c>
      <c r="B1282" s="1105"/>
      <c r="C1282" s="1105"/>
      <c r="D1282" s="1105"/>
      <c r="E1282" s="1105"/>
      <c r="F1282" s="1106"/>
      <c r="G1282" s="1107"/>
      <c r="H1282" s="384">
        <v>1</v>
      </c>
      <c r="I1282" s="379" t="s">
        <v>499</v>
      </c>
      <c r="J1282" s="1093">
        <v>8298.2900000000009</v>
      </c>
      <c r="K1282" s="1093"/>
    </row>
    <row r="1283" spans="1:11" ht="15" customHeight="1">
      <c r="A1283" s="1104" t="s">
        <v>530</v>
      </c>
      <c r="B1283" s="1105"/>
      <c r="C1283" s="1105"/>
      <c r="D1283" s="1105"/>
      <c r="E1283" s="1105"/>
      <c r="F1283" s="1106"/>
      <c r="G1283" s="1107"/>
      <c r="H1283" s="384">
        <v>3</v>
      </c>
      <c r="I1283" s="379" t="s">
        <v>499</v>
      </c>
      <c r="J1283" s="1093">
        <v>28465.42</v>
      </c>
      <c r="K1283" s="1093"/>
    </row>
    <row r="1284" spans="1:11" ht="15" customHeight="1">
      <c r="A1284" s="1110" t="s">
        <v>531</v>
      </c>
      <c r="B1284" s="1111"/>
      <c r="C1284" s="1111"/>
      <c r="D1284" s="1111"/>
      <c r="E1284" s="1111"/>
      <c r="F1284" s="1111"/>
      <c r="G1284" s="1111"/>
      <c r="H1284" s="384">
        <v>1</v>
      </c>
      <c r="I1284" s="379" t="s">
        <v>499</v>
      </c>
      <c r="J1284" s="1093">
        <v>2950.34</v>
      </c>
      <c r="K1284" s="1093"/>
    </row>
    <row r="1285" spans="1:11" ht="15" customHeight="1">
      <c r="A1285" s="1110" t="s">
        <v>532</v>
      </c>
      <c r="B1285" s="1111"/>
      <c r="C1285" s="1111"/>
      <c r="D1285" s="1111"/>
      <c r="E1285" s="1111"/>
      <c r="F1285" s="1111"/>
      <c r="G1285" s="1111"/>
      <c r="H1285" s="384">
        <v>1</v>
      </c>
      <c r="I1285" s="379" t="s">
        <v>499</v>
      </c>
      <c r="J1285" s="1093">
        <v>3123.72</v>
      </c>
      <c r="K1285" s="1093"/>
    </row>
    <row r="1286" spans="1:11" ht="15" customHeight="1">
      <c r="A1286" s="1110" t="s">
        <v>533</v>
      </c>
      <c r="B1286" s="1111"/>
      <c r="C1286" s="1111"/>
      <c r="D1286" s="1111"/>
      <c r="E1286" s="1111"/>
      <c r="F1286" s="1111"/>
      <c r="G1286" s="1111"/>
      <c r="H1286" s="384">
        <v>2</v>
      </c>
      <c r="I1286" s="379" t="s">
        <v>499</v>
      </c>
      <c r="J1286" s="1093">
        <v>32633.7</v>
      </c>
      <c r="K1286" s="1093"/>
    </row>
    <row r="1287" spans="1:11" ht="15" customHeight="1">
      <c r="A1287" s="1112" t="s">
        <v>534</v>
      </c>
      <c r="B1287" s="1113"/>
      <c r="C1287" s="1113"/>
      <c r="D1287" s="1113"/>
      <c r="E1287" s="1113"/>
      <c r="F1287" s="1114"/>
      <c r="G1287" s="1118"/>
      <c r="H1287" s="387">
        <v>1</v>
      </c>
      <c r="I1287" s="388" t="s">
        <v>405</v>
      </c>
      <c r="J1287" s="1119">
        <v>17110</v>
      </c>
      <c r="K1287" s="1120"/>
    </row>
    <row r="1288" spans="1:11" ht="15" customHeight="1">
      <c r="A1288" s="1104" t="s">
        <v>535</v>
      </c>
      <c r="B1288" s="1105"/>
      <c r="C1288" s="1105"/>
      <c r="D1288" s="1105"/>
      <c r="E1288" s="1105"/>
      <c r="F1288" s="1106"/>
      <c r="G1288" s="1117"/>
      <c r="H1288" s="389">
        <v>1</v>
      </c>
      <c r="I1288" s="388" t="s">
        <v>405</v>
      </c>
      <c r="J1288" s="985">
        <v>18967.32</v>
      </c>
      <c r="K1288" s="986"/>
    </row>
    <row r="1289" spans="1:11" ht="15" customHeight="1">
      <c r="A1289" s="1104" t="s">
        <v>536</v>
      </c>
      <c r="B1289" s="1105"/>
      <c r="C1289" s="1105"/>
      <c r="D1289" s="1105"/>
      <c r="E1289" s="1105"/>
      <c r="F1289" s="1106"/>
      <c r="G1289" s="1117"/>
      <c r="H1289" s="389">
        <v>1</v>
      </c>
      <c r="I1289" s="388" t="s">
        <v>405</v>
      </c>
      <c r="J1289" s="985">
        <v>12378.2</v>
      </c>
      <c r="K1289" s="986"/>
    </row>
    <row r="1290" spans="1:11" ht="15" customHeight="1">
      <c r="A1290" s="1104" t="s">
        <v>537</v>
      </c>
      <c r="B1290" s="1105"/>
      <c r="C1290" s="1105"/>
      <c r="D1290" s="1105"/>
      <c r="E1290" s="1105"/>
      <c r="F1290" s="1106"/>
      <c r="G1290" s="1117"/>
      <c r="H1290" s="389">
        <v>2</v>
      </c>
      <c r="I1290" s="388" t="s">
        <v>405</v>
      </c>
      <c r="J1290" s="985">
        <v>4661</v>
      </c>
      <c r="K1290" s="986"/>
    </row>
    <row r="1291" spans="1:11" ht="15" customHeight="1">
      <c r="A1291" s="1104" t="s">
        <v>538</v>
      </c>
      <c r="B1291" s="1105"/>
      <c r="C1291" s="1105"/>
      <c r="D1291" s="1105"/>
      <c r="E1291" s="1105"/>
      <c r="F1291" s="1106"/>
      <c r="G1291" s="1117"/>
      <c r="H1291" s="389">
        <v>20</v>
      </c>
      <c r="I1291" s="388" t="s">
        <v>405</v>
      </c>
      <c r="J1291" s="985">
        <v>78421.03</v>
      </c>
      <c r="K1291" s="986"/>
    </row>
    <row r="1292" spans="1:11" ht="15" customHeight="1">
      <c r="A1292" s="1104" t="s">
        <v>538</v>
      </c>
      <c r="B1292" s="1105"/>
      <c r="C1292" s="1105"/>
      <c r="D1292" s="1105"/>
      <c r="E1292" s="1105"/>
      <c r="F1292" s="1106"/>
      <c r="G1292" s="1117"/>
      <c r="H1292" s="389">
        <v>2</v>
      </c>
      <c r="I1292" s="388" t="s">
        <v>405</v>
      </c>
      <c r="J1292" s="985">
        <v>5723</v>
      </c>
      <c r="K1292" s="986"/>
    </row>
    <row r="1293" spans="1:11" ht="15" customHeight="1">
      <c r="A1293" s="1104" t="s">
        <v>538</v>
      </c>
      <c r="B1293" s="1105"/>
      <c r="C1293" s="1105"/>
      <c r="D1293" s="1105"/>
      <c r="E1293" s="1105"/>
      <c r="F1293" s="1106"/>
      <c r="G1293" s="1117"/>
      <c r="H1293" s="389">
        <v>1</v>
      </c>
      <c r="I1293" s="388" t="s">
        <v>405</v>
      </c>
      <c r="J1293" s="985">
        <v>82.6</v>
      </c>
      <c r="K1293" s="986"/>
    </row>
    <row r="1294" spans="1:11" ht="15" customHeight="1">
      <c r="A1294" s="1104" t="s">
        <v>539</v>
      </c>
      <c r="B1294" s="1105"/>
      <c r="C1294" s="1105"/>
      <c r="D1294" s="1105"/>
      <c r="E1294" s="1105"/>
      <c r="F1294" s="1106"/>
      <c r="G1294" s="1117"/>
      <c r="H1294" s="389">
        <v>6</v>
      </c>
      <c r="I1294" s="388" t="s">
        <v>405</v>
      </c>
      <c r="J1294" s="985">
        <v>67944.399999999994</v>
      </c>
      <c r="K1294" s="986"/>
    </row>
    <row r="1295" spans="1:11" ht="15" customHeight="1">
      <c r="A1295" s="1104" t="s">
        <v>538</v>
      </c>
      <c r="B1295" s="1105"/>
      <c r="C1295" s="1105"/>
      <c r="D1295" s="1105"/>
      <c r="E1295" s="1105"/>
      <c r="F1295" s="1121"/>
      <c r="G1295" s="1122"/>
      <c r="H1295" s="389">
        <v>21</v>
      </c>
      <c r="I1295" s="388" t="s">
        <v>405</v>
      </c>
      <c r="J1295" s="985">
        <v>70245.399999999994</v>
      </c>
      <c r="K1295" s="986"/>
    </row>
    <row r="1296" spans="1:11" ht="15" customHeight="1">
      <c r="A1296" s="1104" t="s">
        <v>540</v>
      </c>
      <c r="B1296" s="1105"/>
      <c r="C1296" s="1105"/>
      <c r="D1296" s="1105"/>
      <c r="E1296" s="1105"/>
      <c r="F1296" s="1121"/>
      <c r="G1296" s="1122"/>
      <c r="H1296" s="389">
        <v>1</v>
      </c>
      <c r="I1296" s="388" t="s">
        <v>405</v>
      </c>
      <c r="J1296" s="985">
        <v>2206.6</v>
      </c>
      <c r="K1296" s="986"/>
    </row>
    <row r="1297" spans="1:11" ht="15" customHeight="1">
      <c r="A1297" s="1104" t="s">
        <v>541</v>
      </c>
      <c r="B1297" s="1105"/>
      <c r="C1297" s="1105"/>
      <c r="D1297" s="1105"/>
      <c r="E1297" s="1105"/>
      <c r="F1297" s="1121"/>
      <c r="G1297" s="1122"/>
      <c r="H1297" s="389">
        <v>2</v>
      </c>
      <c r="I1297" s="388" t="s">
        <v>405</v>
      </c>
      <c r="J1297" s="985">
        <v>4460.3999999999996</v>
      </c>
      <c r="K1297" s="986"/>
    </row>
    <row r="1298" spans="1:11" ht="15" customHeight="1">
      <c r="A1298" s="1104" t="s">
        <v>542</v>
      </c>
      <c r="B1298" s="1105"/>
      <c r="C1298" s="1105"/>
      <c r="D1298" s="1105"/>
      <c r="E1298" s="1105"/>
      <c r="F1298" s="1106"/>
      <c r="G1298" s="1117"/>
      <c r="H1298" s="389">
        <v>1</v>
      </c>
      <c r="I1298" s="388" t="s">
        <v>405</v>
      </c>
      <c r="J1298" s="985">
        <v>3589.56</v>
      </c>
      <c r="K1298" s="986"/>
    </row>
    <row r="1299" spans="1:11" ht="15" customHeight="1">
      <c r="A1299" s="1104" t="s">
        <v>543</v>
      </c>
      <c r="B1299" s="1105"/>
      <c r="C1299" s="1105"/>
      <c r="D1299" s="1105"/>
      <c r="E1299" s="1105"/>
      <c r="F1299" s="1106"/>
      <c r="G1299" s="1117"/>
      <c r="H1299" s="389">
        <v>1</v>
      </c>
      <c r="I1299" s="388" t="s">
        <v>405</v>
      </c>
      <c r="J1299" s="985">
        <v>2832</v>
      </c>
      <c r="K1299" s="986"/>
    </row>
    <row r="1300" spans="1:11" ht="15" customHeight="1">
      <c r="A1300" s="1104" t="s">
        <v>544</v>
      </c>
      <c r="B1300" s="1105"/>
      <c r="C1300" s="1105"/>
      <c r="D1300" s="1105"/>
      <c r="E1300" s="1105"/>
      <c r="F1300" s="1106"/>
      <c r="G1300" s="1117"/>
      <c r="H1300" s="390">
        <v>1</v>
      </c>
      <c r="I1300" s="388" t="s">
        <v>405</v>
      </c>
      <c r="J1300" s="985">
        <v>644.28</v>
      </c>
      <c r="K1300" s="986"/>
    </row>
    <row r="1301" spans="1:11" ht="15" customHeight="1">
      <c r="A1301" s="1104" t="s">
        <v>545</v>
      </c>
      <c r="B1301" s="1105"/>
      <c r="C1301" s="1105"/>
      <c r="D1301" s="1105"/>
      <c r="E1301" s="1105"/>
      <c r="F1301" s="1106"/>
      <c r="G1301" s="1117"/>
      <c r="H1301" s="390">
        <v>8</v>
      </c>
      <c r="I1301" s="388" t="s">
        <v>405</v>
      </c>
      <c r="J1301" s="985">
        <v>25559.99</v>
      </c>
      <c r="K1301" s="999"/>
    </row>
    <row r="1302" spans="1:11" ht="15" customHeight="1">
      <c r="A1302" s="1104" t="s">
        <v>546</v>
      </c>
      <c r="B1302" s="1105"/>
      <c r="C1302" s="1105"/>
      <c r="D1302" s="1105"/>
      <c r="E1302" s="1105"/>
      <c r="F1302" s="1106"/>
      <c r="G1302" s="1117"/>
      <c r="H1302" s="390">
        <v>1</v>
      </c>
      <c r="I1302" s="388" t="s">
        <v>405</v>
      </c>
      <c r="J1302" s="998">
        <v>55637</v>
      </c>
      <c r="K1302" s="999"/>
    </row>
    <row r="1303" spans="1:11" ht="15" customHeight="1">
      <c r="A1303" s="1104" t="s">
        <v>547</v>
      </c>
      <c r="B1303" s="1105"/>
      <c r="C1303" s="1105"/>
      <c r="D1303" s="1105"/>
      <c r="E1303" s="1105"/>
      <c r="F1303" s="1106"/>
      <c r="G1303" s="1117"/>
      <c r="H1303" s="390">
        <v>25</v>
      </c>
      <c r="I1303" s="388" t="s">
        <v>405</v>
      </c>
      <c r="J1303" s="998">
        <v>200861.96</v>
      </c>
      <c r="K1303" s="999"/>
    </row>
    <row r="1304" spans="1:11" ht="15" customHeight="1">
      <c r="A1304" s="982" t="s">
        <v>548</v>
      </c>
      <c r="B1304" s="983"/>
      <c r="C1304" s="983"/>
      <c r="D1304" s="983"/>
      <c r="E1304" s="983"/>
      <c r="F1304" s="983"/>
      <c r="G1304" s="984"/>
      <c r="H1304" s="390">
        <v>3</v>
      </c>
      <c r="I1304" s="388" t="s">
        <v>405</v>
      </c>
      <c r="J1304" s="998">
        <v>10827.66</v>
      </c>
      <c r="K1304" s="999"/>
    </row>
    <row r="1305" spans="1:11" ht="15" customHeight="1">
      <c r="A1305" s="982" t="s">
        <v>549</v>
      </c>
      <c r="B1305" s="983"/>
      <c r="C1305" s="983"/>
      <c r="D1305" s="983"/>
      <c r="E1305" s="983"/>
      <c r="F1305" s="983"/>
      <c r="G1305" s="984"/>
      <c r="H1305" s="390">
        <v>150</v>
      </c>
      <c r="I1305" s="388" t="s">
        <v>405</v>
      </c>
      <c r="J1305" s="998">
        <v>308907.46999999997</v>
      </c>
      <c r="K1305" s="999"/>
    </row>
    <row r="1306" spans="1:11" ht="15" customHeight="1">
      <c r="A1306" s="982" t="s">
        <v>550</v>
      </c>
      <c r="B1306" s="983"/>
      <c r="C1306" s="983"/>
      <c r="D1306" s="983"/>
      <c r="E1306" s="983"/>
      <c r="F1306" s="983"/>
      <c r="G1306" s="984"/>
      <c r="H1306" s="390">
        <v>5600</v>
      </c>
      <c r="I1306" s="388" t="s">
        <v>405</v>
      </c>
      <c r="J1306" s="998">
        <v>33961.64</v>
      </c>
      <c r="K1306" s="999"/>
    </row>
    <row r="1307" spans="1:11" ht="15" customHeight="1">
      <c r="A1307" s="1104" t="s">
        <v>551</v>
      </c>
      <c r="B1307" s="1105"/>
      <c r="C1307" s="1105"/>
      <c r="D1307" s="1105"/>
      <c r="E1307" s="1105"/>
      <c r="F1307" s="1106"/>
      <c r="G1307" s="1117"/>
      <c r="H1307" s="390">
        <v>1</v>
      </c>
      <c r="I1307" s="388" t="s">
        <v>405</v>
      </c>
      <c r="J1307" s="998">
        <v>11595.86</v>
      </c>
      <c r="K1307" s="999"/>
    </row>
    <row r="1308" spans="1:11" s="71" customFormat="1" ht="15" customHeight="1">
      <c r="A1308" s="1104" t="s">
        <v>552</v>
      </c>
      <c r="B1308" s="1105"/>
      <c r="C1308" s="1105"/>
      <c r="D1308" s="1105"/>
      <c r="E1308" s="1105"/>
      <c r="F1308" s="1106"/>
      <c r="G1308" s="1117"/>
      <c r="H1308" s="390">
        <v>10</v>
      </c>
      <c r="I1308" s="388" t="s">
        <v>405</v>
      </c>
      <c r="J1308" s="998">
        <v>2301</v>
      </c>
      <c r="K1308" s="999"/>
    </row>
    <row r="1309" spans="1:11" s="71" customFormat="1" ht="15" customHeight="1">
      <c r="A1309" s="1104" t="s">
        <v>553</v>
      </c>
      <c r="B1309" s="1105"/>
      <c r="C1309" s="1105"/>
      <c r="D1309" s="1105"/>
      <c r="E1309" s="1105"/>
      <c r="F1309" s="1106"/>
      <c r="G1309" s="1117"/>
      <c r="H1309" s="390">
        <v>180</v>
      </c>
      <c r="I1309" s="388" t="s">
        <v>405</v>
      </c>
      <c r="J1309" s="998">
        <v>23576.400000000001</v>
      </c>
      <c r="K1309" s="999"/>
    </row>
    <row r="1310" spans="1:11" s="71" customFormat="1" ht="15" customHeight="1">
      <c r="A1310" s="1104" t="s">
        <v>554</v>
      </c>
      <c r="B1310" s="1105"/>
      <c r="C1310" s="1105"/>
      <c r="D1310" s="1105"/>
      <c r="E1310" s="1105"/>
      <c r="F1310" s="1106"/>
      <c r="G1310" s="1117"/>
      <c r="H1310" s="390">
        <v>297</v>
      </c>
      <c r="I1310" s="388" t="s">
        <v>405</v>
      </c>
      <c r="J1310" s="998">
        <v>102287.45</v>
      </c>
      <c r="K1310" s="999"/>
    </row>
    <row r="1311" spans="1:11" s="71" customFormat="1" ht="15" customHeight="1" thickBot="1">
      <c r="A1311" s="1104" t="s">
        <v>555</v>
      </c>
      <c r="B1311" s="1105"/>
      <c r="C1311" s="1105"/>
      <c r="D1311" s="1105"/>
      <c r="E1311" s="1105"/>
      <c r="F1311" s="1106"/>
      <c r="G1311" s="1117"/>
      <c r="H1311" s="389">
        <v>17</v>
      </c>
      <c r="I1311" s="361" t="s">
        <v>405</v>
      </c>
      <c r="J1311" s="985">
        <v>39725.879999999997</v>
      </c>
      <c r="K1311" s="986"/>
    </row>
    <row r="1312" spans="1:11" ht="15" customHeight="1" thickBot="1">
      <c r="A1312" s="1143" t="s">
        <v>556</v>
      </c>
      <c r="B1312" s="1144"/>
      <c r="C1312" s="1144"/>
      <c r="D1312" s="1144"/>
      <c r="E1312" s="1144"/>
      <c r="F1312" s="1144"/>
      <c r="G1312" s="1144"/>
      <c r="H1312" s="1144"/>
      <c r="I1312" s="1145"/>
      <c r="J1312" s="1099">
        <f>SUM(J1265:K1311)</f>
        <v>8700337.1130000018</v>
      </c>
      <c r="K1312" s="1100"/>
    </row>
    <row r="1313" spans="1:11" s="101" customFormat="1" ht="15" customHeight="1">
      <c r="A1313" s="231"/>
      <c r="B1313" s="231"/>
      <c r="C1313" s="231"/>
      <c r="D1313" s="231"/>
      <c r="E1313" s="231"/>
      <c r="F1313" s="232"/>
      <c r="G1313" s="232"/>
      <c r="H1313" s="233"/>
      <c r="I1313" s="234"/>
      <c r="J1313" s="235"/>
      <c r="K1313" s="235"/>
    </row>
    <row r="1314" spans="1:11" ht="42" customHeight="1">
      <c r="A1314" s="1131" t="s">
        <v>728</v>
      </c>
      <c r="B1314" s="745"/>
      <c r="C1314" s="745"/>
      <c r="D1314" s="745"/>
      <c r="E1314" s="745"/>
      <c r="F1314" s="745"/>
      <c r="G1314" s="745"/>
      <c r="H1314" s="745"/>
      <c r="I1314" s="745"/>
      <c r="J1314" s="745"/>
      <c r="K1314" s="745"/>
    </row>
    <row r="1315" spans="1:11" ht="13.5" thickBot="1"/>
    <row r="1316" spans="1:11" ht="21" customHeight="1" thickBot="1">
      <c r="A1316" s="1132" t="s">
        <v>729</v>
      </c>
      <c r="B1316" s="1133"/>
      <c r="C1316" s="1133"/>
      <c r="D1316" s="1133"/>
      <c r="E1316" s="1133"/>
      <c r="F1316" s="1133"/>
      <c r="G1316" s="1133"/>
      <c r="H1316" s="1134"/>
      <c r="I1316" s="1132" t="s">
        <v>730</v>
      </c>
      <c r="J1316" s="1133"/>
      <c r="K1316" s="1134"/>
    </row>
    <row r="1317" spans="1:11" s="237" customFormat="1" ht="29.1" customHeight="1" thickBot="1">
      <c r="A1317" s="1135" t="s">
        <v>557</v>
      </c>
      <c r="B1317" s="1136"/>
      <c r="C1317" s="1137"/>
      <c r="D1317" s="1135" t="s">
        <v>213</v>
      </c>
      <c r="E1317" s="1137"/>
      <c r="F1317" s="208" t="s">
        <v>281</v>
      </c>
      <c r="G1317" s="208" t="s">
        <v>282</v>
      </c>
      <c r="H1317" s="208" t="s">
        <v>283</v>
      </c>
      <c r="I1317" s="208" t="s">
        <v>281</v>
      </c>
      <c r="J1317" s="236" t="s">
        <v>282</v>
      </c>
      <c r="K1317" s="208" t="s">
        <v>283</v>
      </c>
    </row>
    <row r="1318" spans="1:11" ht="15" customHeight="1">
      <c r="A1318" s="1138" t="s">
        <v>770</v>
      </c>
      <c r="B1318" s="1139"/>
      <c r="C1318" s="1140"/>
      <c r="D1318" s="1141" t="s">
        <v>43</v>
      </c>
      <c r="E1318" s="1142"/>
      <c r="F1318" s="473">
        <v>1</v>
      </c>
      <c r="G1318" s="473" t="s">
        <v>405</v>
      </c>
      <c r="H1318" s="473">
        <v>38500</v>
      </c>
      <c r="I1318" s="501">
        <v>1</v>
      </c>
      <c r="J1318" s="501" t="s">
        <v>405</v>
      </c>
      <c r="K1318" s="473">
        <v>71000</v>
      </c>
    </row>
    <row r="1319" spans="1:11" ht="15" customHeight="1" thickBot="1">
      <c r="A1319" s="1123" t="s">
        <v>771</v>
      </c>
      <c r="B1319" s="1124"/>
      <c r="C1319" s="1125"/>
      <c r="D1319" s="1126" t="s">
        <v>43</v>
      </c>
      <c r="E1319" s="1127"/>
      <c r="F1319" s="474">
        <v>1</v>
      </c>
      <c r="G1319" s="474" t="s">
        <v>405</v>
      </c>
      <c r="H1319" s="474">
        <v>126500</v>
      </c>
      <c r="I1319" s="502">
        <v>0</v>
      </c>
      <c r="J1319" s="502" t="s">
        <v>405</v>
      </c>
      <c r="K1319" s="474">
        <v>0</v>
      </c>
    </row>
    <row r="1320" spans="1:11" ht="15" customHeight="1" thickBot="1">
      <c r="A1320" s="1128" t="s">
        <v>70</v>
      </c>
      <c r="B1320" s="1129"/>
      <c r="C1320" s="1130"/>
      <c r="D1320" s="1128" t="s">
        <v>43</v>
      </c>
      <c r="E1320" s="1130"/>
      <c r="F1320" s="202">
        <f>SUM(F1318:F1319)</f>
        <v>2</v>
      </c>
      <c r="G1320" s="202" t="s">
        <v>405</v>
      </c>
      <c r="H1320" s="202">
        <f>SUM(H1318:H1319)</f>
        <v>165000</v>
      </c>
      <c r="I1320" s="238">
        <f>SUM(I1318:I1319)</f>
        <v>1</v>
      </c>
      <c r="J1320" s="239" t="s">
        <v>405</v>
      </c>
      <c r="K1320" s="202">
        <f>SUM(K1318:K1319)</f>
        <v>71000</v>
      </c>
    </row>
    <row r="1323" spans="1:11" s="198" customFormat="1" ht="15" customHeight="1">
      <c r="A1323" s="961" t="s">
        <v>300</v>
      </c>
      <c r="B1323" s="962"/>
      <c r="C1323" s="962"/>
      <c r="D1323" s="962"/>
      <c r="E1323" s="962"/>
      <c r="F1323" s="962"/>
      <c r="G1323" s="962"/>
      <c r="H1323" s="962"/>
      <c r="I1323" s="962"/>
      <c r="J1323" s="962"/>
      <c r="K1323" s="962"/>
    </row>
    <row r="1325" spans="1:11" ht="43.5" customHeight="1">
      <c r="A1325" s="669" t="s">
        <v>320</v>
      </c>
      <c r="B1325" s="642"/>
      <c r="C1325" s="642"/>
      <c r="D1325" s="642"/>
      <c r="E1325" s="642"/>
      <c r="F1325" s="642"/>
      <c r="G1325" s="642"/>
      <c r="H1325" s="642"/>
      <c r="I1325" s="642"/>
      <c r="J1325" s="642"/>
      <c r="K1325" s="642"/>
    </row>
    <row r="1328" spans="1:11" ht="17.100000000000001" customHeight="1">
      <c r="A1328" s="768" t="s">
        <v>209</v>
      </c>
      <c r="B1328" s="768"/>
      <c r="C1328" s="768"/>
      <c r="D1328" s="768"/>
      <c r="E1328" s="768"/>
      <c r="F1328" s="768"/>
      <c r="G1328" s="768"/>
      <c r="H1328" s="768"/>
      <c r="I1328" s="768"/>
      <c r="J1328" s="768"/>
      <c r="K1328" s="768"/>
    </row>
    <row r="1329" spans="1:11" ht="17.100000000000001" customHeight="1">
      <c r="A1329" s="768" t="s">
        <v>256</v>
      </c>
      <c r="B1329" s="768"/>
      <c r="C1329" s="768"/>
      <c r="D1329" s="768"/>
      <c r="E1329" s="768"/>
      <c r="F1329" s="768"/>
      <c r="G1329" s="768"/>
      <c r="H1329" s="768"/>
      <c r="I1329" s="768"/>
      <c r="J1329" s="768"/>
      <c r="K1329" s="768"/>
    </row>
    <row r="1330" spans="1:11" ht="17.100000000000001" customHeight="1">
      <c r="A1330" s="768" t="s">
        <v>558</v>
      </c>
      <c r="B1330" s="768"/>
      <c r="C1330" s="768"/>
      <c r="D1330" s="768"/>
      <c r="E1330" s="768"/>
      <c r="F1330" s="768"/>
      <c r="G1330" s="768"/>
      <c r="H1330" s="768"/>
      <c r="I1330" s="768"/>
      <c r="J1330" s="768"/>
      <c r="K1330" s="768"/>
    </row>
    <row r="1332" spans="1:11" ht="13.5" thickBot="1">
      <c r="A1332" s="73"/>
      <c r="B1332" s="73"/>
      <c r="C1332" s="74"/>
      <c r="D1332" s="74"/>
      <c r="E1332" s="75"/>
      <c r="F1332" s="74"/>
      <c r="G1332" s="75"/>
      <c r="H1332" s="75"/>
      <c r="I1332" s="75"/>
      <c r="J1332" s="76"/>
      <c r="K1332" s="76" t="s">
        <v>211</v>
      </c>
    </row>
    <row r="1333" spans="1:11" ht="41.1" customHeight="1">
      <c r="A1333" s="922" t="s">
        <v>258</v>
      </c>
      <c r="B1333" s="1021" t="s">
        <v>259</v>
      </c>
      <c r="C1333" s="922" t="s">
        <v>559</v>
      </c>
      <c r="D1333" s="922" t="s">
        <v>260</v>
      </c>
      <c r="E1333" s="77" t="s">
        <v>214</v>
      </c>
      <c r="F1333" s="773" t="s">
        <v>215</v>
      </c>
      <c r="G1333" s="774"/>
      <c r="H1333" s="773" t="s">
        <v>709</v>
      </c>
      <c r="I1333" s="775"/>
      <c r="J1333" s="773" t="s">
        <v>710</v>
      </c>
      <c r="K1333" s="775"/>
    </row>
    <row r="1334" spans="1:11" ht="21" customHeight="1" thickBot="1">
      <c r="A1334" s="923"/>
      <c r="B1334" s="755"/>
      <c r="C1334" s="923"/>
      <c r="D1334" s="892"/>
      <c r="E1334" s="79" t="s">
        <v>70</v>
      </c>
      <c r="F1334" s="80" t="s">
        <v>219</v>
      </c>
      <c r="G1334" s="79" t="s">
        <v>70</v>
      </c>
      <c r="H1334" s="80" t="s">
        <v>219</v>
      </c>
      <c r="I1334" s="79" t="s">
        <v>70</v>
      </c>
      <c r="J1334" s="80" t="s">
        <v>219</v>
      </c>
      <c r="K1334" s="79" t="s">
        <v>70</v>
      </c>
    </row>
    <row r="1335" spans="1:11" ht="21" customHeight="1">
      <c r="A1335" s="914" t="s">
        <v>560</v>
      </c>
      <c r="B1335" s="1020" t="s">
        <v>561</v>
      </c>
      <c r="C1335" s="172" t="s">
        <v>41</v>
      </c>
      <c r="D1335" s="917" t="s">
        <v>731</v>
      </c>
      <c r="E1335" s="752">
        <v>1</v>
      </c>
      <c r="F1335" s="240">
        <v>0</v>
      </c>
      <c r="G1335" s="241">
        <v>400</v>
      </c>
      <c r="H1335" s="240">
        <v>0</v>
      </c>
      <c r="I1335" s="241">
        <v>0</v>
      </c>
      <c r="J1335" s="81">
        <v>0</v>
      </c>
      <c r="K1335" s="82">
        <v>400</v>
      </c>
    </row>
    <row r="1336" spans="1:11" ht="21" customHeight="1" thickBot="1">
      <c r="A1336" s="1019"/>
      <c r="B1336" s="806"/>
      <c r="C1336" s="204" t="s">
        <v>42</v>
      </c>
      <c r="D1336" s="892"/>
      <c r="E1336" s="753"/>
      <c r="F1336" s="242">
        <v>0</v>
      </c>
      <c r="G1336" s="243">
        <v>0</v>
      </c>
      <c r="H1336" s="242">
        <v>0</v>
      </c>
      <c r="I1336" s="243">
        <v>0</v>
      </c>
      <c r="J1336" s="83">
        <v>0</v>
      </c>
      <c r="K1336" s="84">
        <v>0</v>
      </c>
    </row>
    <row r="1337" spans="1:11" ht="21" customHeight="1">
      <c r="A1337" s="756" t="s">
        <v>220</v>
      </c>
      <c r="B1337" s="85" t="s">
        <v>221</v>
      </c>
      <c r="C1337" s="177" t="s">
        <v>41</v>
      </c>
      <c r="D1337" s="949" t="s">
        <v>264</v>
      </c>
      <c r="E1337" s="821">
        <v>0</v>
      </c>
      <c r="F1337" s="244">
        <v>0</v>
      </c>
      <c r="G1337" s="245">
        <v>0</v>
      </c>
      <c r="H1337" s="244">
        <v>0</v>
      </c>
      <c r="I1337" s="245">
        <v>0</v>
      </c>
      <c r="J1337" s="94">
        <v>0</v>
      </c>
      <c r="K1337" s="95">
        <v>0</v>
      </c>
    </row>
    <row r="1338" spans="1:11" ht="21" customHeight="1" thickBot="1">
      <c r="A1338" s="757"/>
      <c r="B1338" s="89" t="s">
        <v>222</v>
      </c>
      <c r="C1338" s="178" t="s">
        <v>42</v>
      </c>
      <c r="D1338" s="1018"/>
      <c r="E1338" s="823"/>
      <c r="F1338" s="90">
        <v>0</v>
      </c>
      <c r="G1338" s="246">
        <v>0</v>
      </c>
      <c r="H1338" s="90">
        <v>0</v>
      </c>
      <c r="I1338" s="246">
        <v>0</v>
      </c>
      <c r="J1338" s="92">
        <v>0</v>
      </c>
      <c r="K1338" s="93">
        <v>0</v>
      </c>
    </row>
    <row r="1339" spans="1:11" ht="21" customHeight="1">
      <c r="A1339" s="758"/>
      <c r="B1339" s="85" t="s">
        <v>223</v>
      </c>
      <c r="C1339" s="182" t="s">
        <v>41</v>
      </c>
      <c r="D1339" s="949" t="s">
        <v>264</v>
      </c>
      <c r="E1339" s="821">
        <v>0</v>
      </c>
      <c r="F1339" s="244">
        <v>0</v>
      </c>
      <c r="G1339" s="245">
        <v>0</v>
      </c>
      <c r="H1339" s="244">
        <v>0</v>
      </c>
      <c r="I1339" s="245">
        <v>0</v>
      </c>
      <c r="J1339" s="94">
        <v>0</v>
      </c>
      <c r="K1339" s="95">
        <v>49</v>
      </c>
    </row>
    <row r="1340" spans="1:11" ht="21" customHeight="1" thickBot="1">
      <c r="A1340" s="759"/>
      <c r="B1340" s="89" t="s">
        <v>224</v>
      </c>
      <c r="C1340" s="89" t="s">
        <v>42</v>
      </c>
      <c r="D1340" s="1018"/>
      <c r="E1340" s="823"/>
      <c r="F1340" s="90">
        <v>0</v>
      </c>
      <c r="G1340" s="246">
        <v>0</v>
      </c>
      <c r="H1340" s="90">
        <v>0</v>
      </c>
      <c r="I1340" s="246">
        <v>0</v>
      </c>
      <c r="J1340" s="92">
        <v>0</v>
      </c>
      <c r="K1340" s="93">
        <v>0</v>
      </c>
    </row>
    <row r="1341" spans="1:11" ht="21" customHeight="1">
      <c r="A1341" s="935" t="s">
        <v>560</v>
      </c>
      <c r="B1341" s="938" t="s">
        <v>561</v>
      </c>
      <c r="C1341" s="184" t="s">
        <v>41</v>
      </c>
      <c r="D1341" s="941" t="s">
        <v>731</v>
      </c>
      <c r="E1341" s="865">
        <f t="shared" ref="E1341:K1341" si="24">(E1335+E1337)-E1339</f>
        <v>1</v>
      </c>
      <c r="F1341" s="247">
        <f t="shared" si="24"/>
        <v>0</v>
      </c>
      <c r="G1341" s="248">
        <f t="shared" si="24"/>
        <v>400</v>
      </c>
      <c r="H1341" s="247">
        <f t="shared" si="24"/>
        <v>0</v>
      </c>
      <c r="I1341" s="248">
        <f t="shared" si="24"/>
        <v>0</v>
      </c>
      <c r="J1341" s="97">
        <f t="shared" si="24"/>
        <v>0</v>
      </c>
      <c r="K1341" s="98">
        <f t="shared" si="24"/>
        <v>351</v>
      </c>
    </row>
    <row r="1342" spans="1:11" ht="21" customHeight="1" thickBot="1">
      <c r="A1342" s="1019"/>
      <c r="B1342" s="1022"/>
      <c r="C1342" s="205" t="s">
        <v>42</v>
      </c>
      <c r="D1342" s="943"/>
      <c r="E1342" s="944"/>
      <c r="F1342" s="249">
        <v>0</v>
      </c>
      <c r="G1342" s="250">
        <v>0</v>
      </c>
      <c r="H1342" s="249">
        <v>0</v>
      </c>
      <c r="I1342" s="250">
        <v>0</v>
      </c>
      <c r="J1342" s="99">
        <f>(J1336+J1338)-J1340</f>
        <v>0</v>
      </c>
      <c r="K1342" s="100">
        <f>(K1336+K1338)-K1340</f>
        <v>0</v>
      </c>
    </row>
    <row r="1343" spans="1:11" ht="21" customHeight="1">
      <c r="A1343" s="784" t="s">
        <v>225</v>
      </c>
      <c r="B1343" s="786"/>
      <c r="C1343" s="787"/>
      <c r="D1343" s="787"/>
      <c r="E1343" s="787"/>
      <c r="F1343" s="787"/>
      <c r="G1343" s="788"/>
      <c r="H1343" s="760" t="s">
        <v>41</v>
      </c>
      <c r="I1343" s="774"/>
      <c r="J1343" s="94">
        <v>0</v>
      </c>
      <c r="K1343" s="95">
        <v>0</v>
      </c>
    </row>
    <row r="1344" spans="1:11" ht="21" customHeight="1" thickBot="1">
      <c r="A1344" s="785"/>
      <c r="B1344" s="789"/>
      <c r="C1344" s="789"/>
      <c r="D1344" s="789"/>
      <c r="E1344" s="789"/>
      <c r="F1344" s="789"/>
      <c r="G1344" s="790"/>
      <c r="H1344" s="762" t="s">
        <v>42</v>
      </c>
      <c r="I1344" s="780"/>
      <c r="J1344" s="92">
        <v>0</v>
      </c>
      <c r="K1344" s="93">
        <v>0</v>
      </c>
    </row>
    <row r="1345" spans="1:11" ht="21" customHeight="1">
      <c r="A1345" s="777" t="s">
        <v>227</v>
      </c>
      <c r="B1345" s="770"/>
      <c r="C1345" s="770"/>
      <c r="D1345" s="770"/>
      <c r="E1345" s="770"/>
      <c r="F1345" s="770"/>
      <c r="G1345" s="778"/>
      <c r="H1345" s="760" t="s">
        <v>41</v>
      </c>
      <c r="I1345" s="774"/>
      <c r="J1345" s="94">
        <f>J1341-J1343</f>
        <v>0</v>
      </c>
      <c r="K1345" s="95">
        <f>K1341-K1343</f>
        <v>351</v>
      </c>
    </row>
    <row r="1346" spans="1:11" ht="21" customHeight="1" thickBot="1">
      <c r="A1346" s="771"/>
      <c r="B1346" s="772"/>
      <c r="C1346" s="772"/>
      <c r="D1346" s="772"/>
      <c r="E1346" s="772"/>
      <c r="F1346" s="772"/>
      <c r="G1346" s="779"/>
      <c r="H1346" s="762" t="s">
        <v>42</v>
      </c>
      <c r="I1346" s="780"/>
      <c r="J1346" s="92">
        <f>J1342-J1344</f>
        <v>0</v>
      </c>
      <c r="K1346" s="93">
        <f>K1342-K1344</f>
        <v>0</v>
      </c>
    </row>
    <row r="1347" spans="1:11" ht="21" customHeight="1">
      <c r="A1347" s="777" t="s">
        <v>711</v>
      </c>
      <c r="B1347" s="770"/>
      <c r="C1347" s="770"/>
      <c r="D1347" s="770"/>
      <c r="E1347" s="770"/>
      <c r="F1347" s="770"/>
      <c r="G1347" s="778"/>
      <c r="H1347" s="760" t="s">
        <v>41</v>
      </c>
      <c r="I1347" s="774"/>
      <c r="J1347" s="94">
        <v>0</v>
      </c>
      <c r="K1347" s="95">
        <v>350</v>
      </c>
    </row>
    <row r="1348" spans="1:11" ht="21" customHeight="1" thickBot="1">
      <c r="A1348" s="771"/>
      <c r="B1348" s="772"/>
      <c r="C1348" s="772"/>
      <c r="D1348" s="772"/>
      <c r="E1348" s="772"/>
      <c r="F1348" s="772"/>
      <c r="G1348" s="779"/>
      <c r="H1348" s="762" t="s">
        <v>42</v>
      </c>
      <c r="I1348" s="780"/>
      <c r="J1348" s="92">
        <v>0</v>
      </c>
      <c r="K1348" s="93">
        <v>0</v>
      </c>
    </row>
    <row r="1349" spans="1:11" ht="21" customHeight="1">
      <c r="A1349" s="777" t="s">
        <v>228</v>
      </c>
      <c r="B1349" s="770"/>
      <c r="C1349" s="770"/>
      <c r="D1349" s="770"/>
      <c r="E1349" s="770"/>
      <c r="F1349" s="770"/>
      <c r="G1349" s="778"/>
      <c r="H1349" s="760" t="s">
        <v>41</v>
      </c>
      <c r="I1349" s="774"/>
      <c r="J1349" s="94">
        <f>J1345-J1347</f>
        <v>0</v>
      </c>
      <c r="K1349" s="95">
        <f>K1345-K1347</f>
        <v>1</v>
      </c>
    </row>
    <row r="1350" spans="1:11" ht="21" customHeight="1" thickBot="1">
      <c r="A1350" s="771"/>
      <c r="B1350" s="772"/>
      <c r="C1350" s="772"/>
      <c r="D1350" s="772"/>
      <c r="E1350" s="772"/>
      <c r="F1350" s="772"/>
      <c r="G1350" s="779"/>
      <c r="H1350" s="762" t="s">
        <v>42</v>
      </c>
      <c r="I1350" s="780"/>
      <c r="J1350" s="92">
        <f>J1346-J1348</f>
        <v>0</v>
      </c>
      <c r="K1350" s="93">
        <f>K1346-K1348</f>
        <v>0</v>
      </c>
    </row>
    <row r="1351" spans="1:11" ht="21" customHeight="1">
      <c r="A1351" s="801" t="s">
        <v>712</v>
      </c>
      <c r="B1351" s="770"/>
      <c r="C1351" s="770"/>
      <c r="D1351" s="802"/>
      <c r="E1351" s="807" t="s">
        <v>229</v>
      </c>
      <c r="F1351" s="808"/>
      <c r="G1351" s="808"/>
      <c r="H1351" s="808"/>
      <c r="I1351" s="809"/>
      <c r="J1351" s="102">
        <v>0</v>
      </c>
      <c r="K1351" s="103">
        <f>(K1347+K1348)/(K1335+K1336)*100</f>
        <v>87.5</v>
      </c>
    </row>
    <row r="1352" spans="1:11" ht="21" customHeight="1">
      <c r="A1352" s="803"/>
      <c r="B1352" s="804"/>
      <c r="C1352" s="804"/>
      <c r="D1352" s="805"/>
      <c r="E1352" s="810" t="s">
        <v>230</v>
      </c>
      <c r="F1352" s="811"/>
      <c r="G1352" s="811"/>
      <c r="H1352" s="811"/>
      <c r="I1352" s="812"/>
      <c r="J1352" s="104">
        <v>0</v>
      </c>
      <c r="K1352" s="105">
        <f>(K1347+K1348)/(K1341+K1342)*100</f>
        <v>99.715099715099726</v>
      </c>
    </row>
    <row r="1353" spans="1:11" ht="21" customHeight="1" thickBot="1">
      <c r="A1353" s="771"/>
      <c r="B1353" s="772"/>
      <c r="C1353" s="772"/>
      <c r="D1353" s="806"/>
      <c r="E1353" s="813" t="s">
        <v>231</v>
      </c>
      <c r="F1353" s="814"/>
      <c r="G1353" s="814"/>
      <c r="H1353" s="814"/>
      <c r="I1353" s="815"/>
      <c r="J1353" s="106">
        <v>0</v>
      </c>
      <c r="K1353" s="107">
        <f>(K1347+K1348)/(K1345+K1346)*100</f>
        <v>99.715099715099726</v>
      </c>
    </row>
    <row r="1356" spans="1:11" ht="12.75" customHeight="1">
      <c r="A1356" s="961" t="s">
        <v>622</v>
      </c>
      <c r="B1356" s="962"/>
      <c r="C1356" s="962"/>
      <c r="D1356" s="962"/>
      <c r="E1356" s="962"/>
      <c r="F1356" s="962"/>
      <c r="G1356" s="962"/>
      <c r="H1356" s="962"/>
      <c r="I1356" s="962"/>
      <c r="J1356" s="962"/>
      <c r="K1356" s="962"/>
    </row>
    <row r="1357" spans="1:11" ht="15">
      <c r="A1357" s="195"/>
      <c r="B1357" s="131"/>
      <c r="C1357" s="131"/>
      <c r="D1357" s="131"/>
      <c r="E1357" s="131"/>
      <c r="F1357" s="131"/>
      <c r="G1357" s="131"/>
      <c r="H1357" s="131"/>
      <c r="I1357" s="131"/>
      <c r="J1357" s="131"/>
      <c r="K1357" s="134"/>
    </row>
    <row r="1358" spans="1:11">
      <c r="A1358" s="1025" t="s">
        <v>266</v>
      </c>
      <c r="B1358" s="1026"/>
      <c r="C1358" s="1026"/>
      <c r="D1358" s="1026"/>
      <c r="E1358" s="1026"/>
      <c r="F1358" s="1026"/>
      <c r="G1358" s="1026"/>
      <c r="H1358" s="1026"/>
      <c r="I1358" s="1026"/>
      <c r="J1358" s="1026"/>
      <c r="K1358" s="1026"/>
    </row>
    <row r="1359" spans="1:11" ht="15">
      <c r="A1359" s="500"/>
      <c r="B1359" s="488"/>
      <c r="C1359" s="488"/>
      <c r="D1359" s="488"/>
      <c r="E1359" s="488"/>
      <c r="F1359" s="488"/>
      <c r="G1359" s="488"/>
      <c r="H1359" s="488"/>
      <c r="I1359" s="488"/>
      <c r="J1359" s="488"/>
      <c r="K1359" s="489"/>
    </row>
    <row r="1360" spans="1:11" ht="16.5" customHeight="1">
      <c r="A1360" s="1146" t="s">
        <v>563</v>
      </c>
      <c r="B1360" s="1146"/>
      <c r="C1360" s="1146"/>
      <c r="D1360" s="1146"/>
      <c r="E1360" s="1146"/>
      <c r="F1360" s="1146"/>
      <c r="G1360" s="1146"/>
      <c r="H1360" s="1146"/>
      <c r="I1360" s="1146"/>
      <c r="J1360" s="1146"/>
      <c r="K1360" s="1146"/>
    </row>
    <row r="1361" spans="1:11">
      <c r="A1361" s="222"/>
      <c r="B1361" s="223"/>
      <c r="C1361" s="223"/>
      <c r="D1361" s="223"/>
      <c r="E1361" s="223"/>
      <c r="F1361" s="223"/>
      <c r="G1361" s="223"/>
      <c r="H1361" s="223"/>
      <c r="I1361" s="223"/>
      <c r="J1361" s="223"/>
      <c r="K1361" s="223"/>
    </row>
    <row r="1362" spans="1:11" ht="35.25" customHeight="1">
      <c r="A1362" s="1025" t="s">
        <v>766</v>
      </c>
      <c r="B1362" s="1026"/>
      <c r="C1362" s="1026"/>
      <c r="D1362" s="1026"/>
      <c r="E1362" s="1026"/>
      <c r="F1362" s="1026"/>
      <c r="G1362" s="1026"/>
      <c r="H1362" s="1026"/>
      <c r="I1362" s="1026"/>
      <c r="J1362" s="1026"/>
      <c r="K1362" s="1026"/>
    </row>
    <row r="1363" spans="1:11">
      <c r="A1363" s="980"/>
      <c r="B1363" s="874"/>
      <c r="C1363" s="874"/>
      <c r="D1363" s="874"/>
      <c r="E1363" s="874"/>
      <c r="F1363" s="874"/>
      <c r="G1363" s="874"/>
      <c r="H1363" s="874"/>
      <c r="I1363" s="874"/>
      <c r="J1363" s="874"/>
      <c r="K1363" s="874"/>
    </row>
    <row r="1364" spans="1:11">
      <c r="A1364" s="222"/>
      <c r="B1364" s="223"/>
      <c r="C1364" s="223"/>
      <c r="D1364" s="223"/>
      <c r="E1364" s="223"/>
      <c r="F1364" s="223"/>
      <c r="G1364" s="223"/>
      <c r="H1364" s="223"/>
      <c r="I1364" s="223"/>
      <c r="J1364" s="223"/>
      <c r="K1364" s="223"/>
    </row>
    <row r="1365" spans="1:11" ht="15">
      <c r="A1365" s="133"/>
      <c r="B1365" s="131"/>
      <c r="C1365" s="131"/>
      <c r="D1365" s="131"/>
      <c r="E1365" s="131"/>
      <c r="F1365" s="131"/>
      <c r="G1365" s="131"/>
      <c r="H1365" s="131"/>
      <c r="I1365" s="131"/>
      <c r="J1365" s="131"/>
      <c r="K1365" s="134"/>
    </row>
    <row r="1366" spans="1:11" ht="15">
      <c r="A1366" s="981" t="s">
        <v>269</v>
      </c>
      <c r="B1366" s="640"/>
      <c r="C1366" s="640"/>
      <c r="D1366" s="640"/>
      <c r="E1366" s="640"/>
      <c r="F1366" s="640"/>
      <c r="G1366" s="640"/>
      <c r="H1366" s="640"/>
      <c r="I1366" s="640"/>
      <c r="J1366" s="640"/>
      <c r="K1366" s="640"/>
    </row>
    <row r="1367" spans="1:11" ht="15">
      <c r="A1367" s="133"/>
      <c r="B1367" s="131"/>
      <c r="C1367" s="131"/>
      <c r="D1367" s="131"/>
      <c r="E1367" s="131"/>
      <c r="F1367" s="131"/>
      <c r="G1367" s="131"/>
      <c r="H1367" s="131"/>
      <c r="I1367" s="131"/>
      <c r="J1367" s="131"/>
      <c r="K1367" s="134"/>
    </row>
    <row r="1368" spans="1:11" ht="15">
      <c r="A1368" s="971" t="s">
        <v>270</v>
      </c>
      <c r="B1368" s="640"/>
      <c r="C1368" s="640"/>
      <c r="D1368" s="640"/>
      <c r="E1368" s="196" t="s">
        <v>271</v>
      </c>
      <c r="F1368" s="976">
        <v>350113.42</v>
      </c>
      <c r="G1368" s="976"/>
      <c r="H1368" s="496"/>
      <c r="I1368" s="496"/>
      <c r="J1368" s="498"/>
      <c r="K1368" s="134"/>
    </row>
    <row r="1369" spans="1:11" ht="15">
      <c r="A1369" s="971" t="s">
        <v>272</v>
      </c>
      <c r="B1369" s="640"/>
      <c r="C1369" s="640"/>
      <c r="D1369" s="640"/>
      <c r="E1369" s="196" t="s">
        <v>271</v>
      </c>
      <c r="F1369" s="976">
        <v>0</v>
      </c>
      <c r="G1369" s="976"/>
      <c r="H1369" s="496"/>
      <c r="I1369" s="496"/>
      <c r="J1369" s="498"/>
      <c r="K1369" s="134"/>
    </row>
    <row r="1370" spans="1:11" ht="15">
      <c r="A1370" s="971" t="s">
        <v>273</v>
      </c>
      <c r="B1370" s="640"/>
      <c r="C1370" s="640"/>
      <c r="D1370" s="640"/>
      <c r="E1370" s="196" t="s">
        <v>271</v>
      </c>
      <c r="F1370" s="976">
        <v>0</v>
      </c>
      <c r="G1370" s="976"/>
      <c r="H1370" s="496"/>
      <c r="I1370" s="496"/>
      <c r="J1370" s="498"/>
      <c r="K1370" s="134"/>
    </row>
    <row r="1371" spans="1:11" ht="15">
      <c r="A1371" s="971" t="s">
        <v>275</v>
      </c>
      <c r="B1371" s="640"/>
      <c r="C1371" s="640"/>
      <c r="D1371" s="640"/>
      <c r="E1371" s="196" t="s">
        <v>271</v>
      </c>
      <c r="F1371" s="976">
        <v>0</v>
      </c>
      <c r="G1371" s="976"/>
      <c r="H1371" s="496"/>
      <c r="I1371" s="496"/>
      <c r="J1371" s="498"/>
      <c r="K1371" s="134"/>
    </row>
    <row r="1372" spans="1:11" ht="15">
      <c r="A1372" s="971" t="s">
        <v>276</v>
      </c>
      <c r="B1372" s="640"/>
      <c r="C1372" s="640"/>
      <c r="D1372" s="640"/>
      <c r="E1372" s="196" t="s">
        <v>271</v>
      </c>
      <c r="F1372" s="976">
        <v>0</v>
      </c>
      <c r="G1372" s="976"/>
      <c r="H1372" s="496"/>
      <c r="I1372" s="496"/>
      <c r="J1372" s="498"/>
      <c r="K1372" s="134"/>
    </row>
    <row r="1373" spans="1:11" ht="15.75" thickBot="1">
      <c r="A1373" s="973" t="s">
        <v>277</v>
      </c>
      <c r="B1373" s="974"/>
      <c r="C1373" s="974"/>
      <c r="D1373" s="974"/>
      <c r="E1373" s="197" t="s">
        <v>271</v>
      </c>
      <c r="F1373" s="975">
        <f>SUM(F1368:G1368)</f>
        <v>350113.42</v>
      </c>
      <c r="G1373" s="975"/>
      <c r="H1373" s="131"/>
      <c r="I1373" s="131"/>
      <c r="J1373" s="992"/>
      <c r="K1373" s="992"/>
    </row>
    <row r="1374" spans="1:11" ht="15.75" thickTop="1">
      <c r="A1374" s="133"/>
      <c r="B1374" s="131"/>
      <c r="C1374" s="131"/>
      <c r="D1374" s="131"/>
      <c r="E1374" s="131"/>
      <c r="F1374" s="131"/>
      <c r="G1374" s="131"/>
      <c r="H1374" s="131"/>
      <c r="I1374" s="131"/>
      <c r="J1374" s="131"/>
      <c r="K1374" s="134"/>
    </row>
    <row r="1375" spans="1:11" ht="15">
      <c r="A1375" s="133"/>
      <c r="B1375" s="131"/>
      <c r="C1375" s="131"/>
      <c r="D1375" s="131"/>
      <c r="E1375" s="131"/>
      <c r="F1375" s="131"/>
      <c r="G1375" s="131"/>
      <c r="H1375" s="131"/>
      <c r="I1375" s="131"/>
      <c r="J1375" s="131"/>
      <c r="K1375" s="134"/>
    </row>
    <row r="1376" spans="1:11" ht="15">
      <c r="A1376" s="133"/>
      <c r="B1376" s="131"/>
      <c r="C1376" s="131"/>
      <c r="D1376" s="131"/>
      <c r="E1376" s="131"/>
      <c r="F1376" s="131"/>
      <c r="G1376" s="131"/>
      <c r="H1376" s="131"/>
      <c r="I1376" s="131"/>
      <c r="J1376" s="131"/>
      <c r="K1376" s="134"/>
    </row>
    <row r="1377" spans="1:11" ht="15">
      <c r="A1377" s="133"/>
      <c r="B1377" s="131"/>
      <c r="C1377" s="131"/>
      <c r="D1377" s="131"/>
      <c r="E1377" s="131"/>
      <c r="F1377" s="131"/>
      <c r="G1377" s="131"/>
      <c r="H1377" s="131"/>
      <c r="I1377" s="131"/>
      <c r="J1377" s="131"/>
      <c r="K1377" s="134"/>
    </row>
    <row r="1378" spans="1:11" ht="15">
      <c r="A1378" s="133"/>
      <c r="B1378" s="131"/>
      <c r="C1378" s="131"/>
      <c r="D1378" s="131"/>
      <c r="E1378" s="131"/>
      <c r="F1378" s="131"/>
      <c r="G1378" s="131"/>
      <c r="H1378" s="131"/>
      <c r="I1378" s="131"/>
      <c r="J1378" s="131"/>
      <c r="K1378" s="134"/>
    </row>
    <row r="1379" spans="1:11" ht="15.75" thickBot="1">
      <c r="A1379" s="133"/>
      <c r="B1379" s="131"/>
      <c r="C1379" s="131"/>
      <c r="D1379" s="131"/>
      <c r="E1379" s="131"/>
      <c r="F1379" s="131"/>
      <c r="G1379" s="131"/>
      <c r="H1379" s="131"/>
      <c r="I1379" s="131"/>
      <c r="J1379" s="131"/>
      <c r="K1379" s="134"/>
    </row>
    <row r="1380" spans="1:11">
      <c r="A1380" s="699" t="s">
        <v>727</v>
      </c>
      <c r="B1380" s="727"/>
      <c r="C1380" s="727"/>
      <c r="D1380" s="727"/>
      <c r="E1380" s="727"/>
      <c r="F1380" s="727"/>
      <c r="G1380" s="700"/>
      <c r="H1380" s="697" t="s">
        <v>281</v>
      </c>
      <c r="I1380" s="697" t="s">
        <v>282</v>
      </c>
      <c r="J1380" s="699" t="s">
        <v>283</v>
      </c>
      <c r="K1380" s="700"/>
    </row>
    <row r="1381" spans="1:11">
      <c r="A1381" s="994" t="s">
        <v>284</v>
      </c>
      <c r="B1381" s="995"/>
      <c r="C1381" s="995"/>
      <c r="D1381" s="995"/>
      <c r="E1381" s="995"/>
      <c r="F1381" s="995"/>
      <c r="G1381" s="996"/>
      <c r="H1381" s="993"/>
      <c r="I1381" s="993"/>
      <c r="J1381" s="720"/>
      <c r="K1381" s="722"/>
    </row>
    <row r="1382" spans="1:11" ht="13.5" thickBot="1">
      <c r="A1382" s="701" t="s">
        <v>168</v>
      </c>
      <c r="B1382" s="997"/>
      <c r="C1382" s="997"/>
      <c r="D1382" s="997"/>
      <c r="E1382" s="997"/>
      <c r="F1382" s="997"/>
      <c r="G1382" s="702"/>
      <c r="H1382" s="698"/>
      <c r="I1382" s="698"/>
      <c r="J1382" s="723"/>
      <c r="K1382" s="725"/>
    </row>
    <row r="1383" spans="1:11">
      <c r="A1383" s="1149" t="s">
        <v>565</v>
      </c>
      <c r="B1383" s="1150"/>
      <c r="C1383" s="1150"/>
      <c r="D1383" s="1150"/>
      <c r="E1383" s="1150"/>
      <c r="F1383" s="1150"/>
      <c r="G1383" s="1151"/>
      <c r="H1383" s="391">
        <v>1</v>
      </c>
      <c r="I1383" s="378" t="s">
        <v>407</v>
      </c>
      <c r="J1383" s="998">
        <v>24426</v>
      </c>
      <c r="K1383" s="999"/>
    </row>
    <row r="1384" spans="1:11">
      <c r="A1384" s="1103" t="s">
        <v>566</v>
      </c>
      <c r="B1384" s="1147"/>
      <c r="C1384" s="1147"/>
      <c r="D1384" s="1147"/>
      <c r="E1384" s="1147"/>
      <c r="F1384" s="1147"/>
      <c r="G1384" s="1148"/>
      <c r="H1384" s="392">
        <v>1</v>
      </c>
      <c r="I1384" s="378" t="s">
        <v>407</v>
      </c>
      <c r="J1384" s="998">
        <v>4519.8</v>
      </c>
      <c r="K1384" s="999"/>
    </row>
    <row r="1385" spans="1:11">
      <c r="A1385" s="1103" t="s">
        <v>567</v>
      </c>
      <c r="B1385" s="1147"/>
      <c r="C1385" s="1147"/>
      <c r="D1385" s="1147"/>
      <c r="E1385" s="1147"/>
      <c r="F1385" s="1147"/>
      <c r="G1385" s="1148"/>
      <c r="H1385" s="393">
        <v>1</v>
      </c>
      <c r="I1385" s="378" t="s">
        <v>407</v>
      </c>
      <c r="J1385" s="998">
        <v>50209</v>
      </c>
      <c r="K1385" s="999"/>
    </row>
    <row r="1386" spans="1:11">
      <c r="A1386" s="1103" t="s">
        <v>568</v>
      </c>
      <c r="B1386" s="1147"/>
      <c r="C1386" s="1147"/>
      <c r="D1386" s="1147"/>
      <c r="E1386" s="1147"/>
      <c r="F1386" s="1147"/>
      <c r="G1386" s="1148"/>
      <c r="H1386" s="392">
        <v>1</v>
      </c>
      <c r="I1386" s="378" t="s">
        <v>407</v>
      </c>
      <c r="J1386" s="998">
        <v>37892.160000000003</v>
      </c>
      <c r="K1386" s="999"/>
    </row>
    <row r="1387" spans="1:11">
      <c r="A1387" s="1103" t="s">
        <v>569</v>
      </c>
      <c r="B1387" s="1147"/>
      <c r="C1387" s="1147"/>
      <c r="D1387" s="1147"/>
      <c r="E1387" s="1147"/>
      <c r="F1387" s="1147"/>
      <c r="G1387" s="1148"/>
      <c r="H1387" s="392">
        <v>1</v>
      </c>
      <c r="I1387" s="378" t="s">
        <v>407</v>
      </c>
      <c r="J1387" s="998">
        <v>30465.19</v>
      </c>
      <c r="K1387" s="999"/>
    </row>
    <row r="1388" spans="1:11">
      <c r="A1388" s="1103" t="s">
        <v>570</v>
      </c>
      <c r="B1388" s="1147"/>
      <c r="C1388" s="1147"/>
      <c r="D1388" s="1147"/>
      <c r="E1388" s="1147"/>
      <c r="F1388" s="1147"/>
      <c r="G1388" s="1148"/>
      <c r="H1388" s="392">
        <v>1</v>
      </c>
      <c r="I1388" s="378" t="s">
        <v>407</v>
      </c>
      <c r="J1388" s="998">
        <v>5753.16</v>
      </c>
      <c r="K1388" s="999"/>
    </row>
    <row r="1389" spans="1:11">
      <c r="A1389" s="1103" t="s">
        <v>571</v>
      </c>
      <c r="B1389" s="1147"/>
      <c r="C1389" s="1147"/>
      <c r="D1389" s="1147"/>
      <c r="E1389" s="1147"/>
      <c r="F1389" s="1147"/>
      <c r="G1389" s="1148"/>
      <c r="H1389" s="392">
        <v>1</v>
      </c>
      <c r="I1389" s="378" t="s">
        <v>407</v>
      </c>
      <c r="J1389" s="998">
        <v>50386</v>
      </c>
      <c r="K1389" s="999"/>
    </row>
    <row r="1390" spans="1:11">
      <c r="A1390" s="1103" t="s">
        <v>572</v>
      </c>
      <c r="B1390" s="1147"/>
      <c r="C1390" s="1147"/>
      <c r="D1390" s="1147"/>
      <c r="E1390" s="1147"/>
      <c r="F1390" s="1147"/>
      <c r="G1390" s="1148"/>
      <c r="H1390" s="392">
        <v>1</v>
      </c>
      <c r="I1390" s="378" t="s">
        <v>407</v>
      </c>
      <c r="J1390" s="998">
        <v>3972.24</v>
      </c>
      <c r="K1390" s="999"/>
    </row>
    <row r="1391" spans="1:11">
      <c r="A1391" s="1103" t="s">
        <v>573</v>
      </c>
      <c r="B1391" s="1147"/>
      <c r="C1391" s="1147"/>
      <c r="D1391" s="1147"/>
      <c r="E1391" s="1147"/>
      <c r="F1391" s="1147"/>
      <c r="G1391" s="1148"/>
      <c r="H1391" s="392">
        <v>1</v>
      </c>
      <c r="I1391" s="378" t="s">
        <v>407</v>
      </c>
      <c r="J1391" s="998">
        <v>5450.88</v>
      </c>
      <c r="K1391" s="999"/>
    </row>
    <row r="1392" spans="1:11">
      <c r="A1392" s="1103" t="s">
        <v>565</v>
      </c>
      <c r="B1392" s="1147"/>
      <c r="C1392" s="1147"/>
      <c r="D1392" s="1147"/>
      <c r="E1392" s="1147"/>
      <c r="F1392" s="1147"/>
      <c r="G1392" s="1148"/>
      <c r="H1392" s="392">
        <v>1</v>
      </c>
      <c r="I1392" s="378" t="s">
        <v>407</v>
      </c>
      <c r="J1392" s="998">
        <v>11210</v>
      </c>
      <c r="K1392" s="999"/>
    </row>
    <row r="1393" spans="1:11">
      <c r="A1393" s="1103" t="s">
        <v>574</v>
      </c>
      <c r="B1393" s="1147"/>
      <c r="C1393" s="1147"/>
      <c r="D1393" s="1147"/>
      <c r="E1393" s="1147"/>
      <c r="F1393" s="1147"/>
      <c r="G1393" s="1148"/>
      <c r="H1393" s="392">
        <v>1</v>
      </c>
      <c r="I1393" s="378" t="s">
        <v>407</v>
      </c>
      <c r="J1393" s="998">
        <v>14747.64</v>
      </c>
      <c r="K1393" s="999"/>
    </row>
    <row r="1394" spans="1:11" ht="13.5" thickBot="1">
      <c r="A1394" s="1103" t="s">
        <v>575</v>
      </c>
      <c r="B1394" s="1147"/>
      <c r="C1394" s="1147"/>
      <c r="D1394" s="1147"/>
      <c r="E1394" s="1147"/>
      <c r="F1394" s="1147"/>
      <c r="G1394" s="1148"/>
      <c r="H1394" s="392">
        <v>1</v>
      </c>
      <c r="I1394" s="378" t="s">
        <v>407</v>
      </c>
      <c r="J1394" s="998">
        <v>31683</v>
      </c>
      <c r="K1394" s="999"/>
    </row>
    <row r="1395" spans="1:11" ht="13.5" thickBot="1">
      <c r="A1395" s="1000" t="s">
        <v>70</v>
      </c>
      <c r="B1395" s="1001"/>
      <c r="C1395" s="1001"/>
      <c r="D1395" s="1001"/>
      <c r="E1395" s="1001"/>
      <c r="F1395" s="1002"/>
      <c r="G1395" s="1003"/>
      <c r="H1395" s="202">
        <f>SUM(H1383:H1394)</f>
        <v>12</v>
      </c>
      <c r="I1395" s="203"/>
      <c r="J1395" s="1004">
        <f>SUM(J1383:K1394)</f>
        <v>270715.07</v>
      </c>
      <c r="K1395" s="1005"/>
    </row>
    <row r="1397" spans="1:11" s="101" customFormat="1" ht="12.75" customHeight="1">
      <c r="A1397" s="133"/>
      <c r="B1397" s="131"/>
      <c r="C1397" s="131"/>
      <c r="D1397" s="131"/>
      <c r="E1397" s="131"/>
      <c r="F1397" s="131"/>
      <c r="G1397" s="131"/>
      <c r="H1397" s="131"/>
      <c r="I1397" s="131"/>
      <c r="J1397" s="131"/>
      <c r="K1397" s="134"/>
    </row>
    <row r="1398" spans="1:11" s="101" customFormat="1" ht="26.25" customHeight="1">
      <c r="A1398" s="977" t="s">
        <v>325</v>
      </c>
      <c r="B1398" s="1017"/>
      <c r="C1398" s="1017"/>
      <c r="D1398" s="1017"/>
      <c r="E1398" s="1017"/>
      <c r="F1398" s="1017"/>
      <c r="G1398" s="1017"/>
      <c r="H1398" s="1017"/>
      <c r="I1398" s="1017"/>
      <c r="J1398" s="1017"/>
      <c r="K1398" s="1017"/>
    </row>
    <row r="1401" spans="1:11" s="198" customFormat="1" ht="15" customHeight="1">
      <c r="A1401" s="961" t="s">
        <v>300</v>
      </c>
      <c r="B1401" s="962"/>
      <c r="C1401" s="962"/>
      <c r="D1401" s="962"/>
      <c r="E1401" s="962"/>
      <c r="F1401" s="962"/>
      <c r="G1401" s="962"/>
      <c r="H1401" s="962"/>
      <c r="I1401" s="962"/>
      <c r="J1401" s="962"/>
      <c r="K1401" s="962"/>
    </row>
    <row r="1403" spans="1:11" ht="40.5" customHeight="1">
      <c r="A1403" s="669" t="s">
        <v>320</v>
      </c>
      <c r="B1403" s="642"/>
      <c r="C1403" s="642"/>
      <c r="D1403" s="642"/>
      <c r="E1403" s="642"/>
      <c r="F1403" s="642"/>
      <c r="G1403" s="642"/>
      <c r="H1403" s="642"/>
      <c r="I1403" s="642"/>
      <c r="J1403" s="642"/>
      <c r="K1403" s="642"/>
    </row>
    <row r="1405" spans="1:11" ht="17.100000000000001" customHeight="1">
      <c r="A1405" s="768" t="s">
        <v>209</v>
      </c>
      <c r="B1405" s="768"/>
      <c r="C1405" s="768"/>
      <c r="D1405" s="768"/>
      <c r="E1405" s="768"/>
      <c r="F1405" s="768"/>
      <c r="G1405" s="768"/>
      <c r="H1405" s="768"/>
      <c r="I1405" s="768"/>
      <c r="J1405" s="768"/>
      <c r="K1405" s="768"/>
    </row>
    <row r="1406" spans="1:11" ht="17.100000000000001" customHeight="1">
      <c r="A1406" s="768" t="s">
        <v>717</v>
      </c>
      <c r="B1406" s="768"/>
      <c r="C1406" s="768"/>
      <c r="D1406" s="768"/>
      <c r="E1406" s="768"/>
      <c r="F1406" s="768"/>
      <c r="G1406" s="768"/>
      <c r="H1406" s="768"/>
      <c r="I1406" s="768"/>
      <c r="J1406" s="768"/>
      <c r="K1406" s="768"/>
    </row>
    <row r="1407" spans="1:11" ht="17.100000000000001" customHeight="1">
      <c r="A1407" s="768" t="s">
        <v>576</v>
      </c>
      <c r="B1407" s="768"/>
      <c r="C1407" s="768"/>
      <c r="D1407" s="768"/>
      <c r="E1407" s="768"/>
      <c r="F1407" s="768"/>
      <c r="G1407" s="768"/>
      <c r="H1407" s="768"/>
      <c r="I1407" s="768"/>
      <c r="J1407" s="768"/>
      <c r="K1407" s="768"/>
    </row>
    <row r="1409" spans="1:11" ht="13.5" thickBot="1">
      <c r="A1409" s="73"/>
      <c r="B1409" s="73"/>
      <c r="C1409" s="74"/>
      <c r="D1409" s="74"/>
      <c r="E1409" s="75"/>
      <c r="F1409" s="74"/>
      <c r="G1409" s="75"/>
      <c r="H1409" s="75"/>
      <c r="I1409" s="75"/>
      <c r="J1409" s="76"/>
      <c r="K1409" s="76" t="s">
        <v>211</v>
      </c>
    </row>
    <row r="1410" spans="1:11" ht="41.1" customHeight="1">
      <c r="A1410" s="922" t="s">
        <v>258</v>
      </c>
      <c r="B1410" s="1021" t="s">
        <v>259</v>
      </c>
      <c r="C1410" s="922" t="s">
        <v>559</v>
      </c>
      <c r="D1410" s="922" t="s">
        <v>260</v>
      </c>
      <c r="E1410" s="77" t="s">
        <v>214</v>
      </c>
      <c r="F1410" s="773" t="s">
        <v>215</v>
      </c>
      <c r="G1410" s="774"/>
      <c r="H1410" s="773" t="s">
        <v>709</v>
      </c>
      <c r="I1410" s="775"/>
      <c r="J1410" s="773" t="s">
        <v>710</v>
      </c>
      <c r="K1410" s="775"/>
    </row>
    <row r="1411" spans="1:11" ht="21" customHeight="1" thickBot="1">
      <c r="A1411" s="923"/>
      <c r="B1411" s="755"/>
      <c r="C1411" s="923"/>
      <c r="D1411" s="892"/>
      <c r="E1411" s="79" t="s">
        <v>70</v>
      </c>
      <c r="F1411" s="80" t="s">
        <v>219</v>
      </c>
      <c r="G1411" s="79" t="s">
        <v>70</v>
      </c>
      <c r="H1411" s="80" t="s">
        <v>219</v>
      </c>
      <c r="I1411" s="79" t="s">
        <v>70</v>
      </c>
      <c r="J1411" s="80" t="s">
        <v>219</v>
      </c>
      <c r="K1411" s="79" t="s">
        <v>70</v>
      </c>
    </row>
    <row r="1412" spans="1:11" ht="21" customHeight="1">
      <c r="A1412" s="914" t="s">
        <v>577</v>
      </c>
      <c r="B1412" s="1020" t="s">
        <v>578</v>
      </c>
      <c r="C1412" s="172" t="s">
        <v>41</v>
      </c>
      <c r="D1412" s="917" t="s">
        <v>579</v>
      </c>
      <c r="E1412" s="752">
        <v>1</v>
      </c>
      <c r="F1412" s="240">
        <v>0</v>
      </c>
      <c r="G1412" s="241">
        <v>11900</v>
      </c>
      <c r="H1412" s="240">
        <v>0</v>
      </c>
      <c r="I1412" s="241">
        <v>11150</v>
      </c>
      <c r="J1412" s="81">
        <v>0</v>
      </c>
      <c r="K1412" s="82">
        <v>750</v>
      </c>
    </row>
    <row r="1413" spans="1:11" ht="21" customHeight="1" thickBot="1">
      <c r="A1413" s="1019"/>
      <c r="B1413" s="806"/>
      <c r="C1413" s="204" t="s">
        <v>42</v>
      </c>
      <c r="D1413" s="892"/>
      <c r="E1413" s="753"/>
      <c r="F1413" s="242">
        <v>0</v>
      </c>
      <c r="G1413" s="243">
        <v>0</v>
      </c>
      <c r="H1413" s="242">
        <v>0</v>
      </c>
      <c r="I1413" s="243">
        <v>0</v>
      </c>
      <c r="J1413" s="83">
        <v>0</v>
      </c>
      <c r="K1413" s="84">
        <v>0</v>
      </c>
    </row>
    <row r="1414" spans="1:11" ht="21" customHeight="1">
      <c r="A1414" s="756" t="s">
        <v>220</v>
      </c>
      <c r="B1414" s="85" t="s">
        <v>221</v>
      </c>
      <c r="C1414" s="177" t="s">
        <v>41</v>
      </c>
      <c r="D1414" s="949" t="s">
        <v>264</v>
      </c>
      <c r="E1414" s="821">
        <v>0</v>
      </c>
      <c r="F1414" s="244">
        <v>0</v>
      </c>
      <c r="G1414" s="245">
        <v>0</v>
      </c>
      <c r="H1414" s="244">
        <v>0</v>
      </c>
      <c r="I1414" s="245">
        <v>0</v>
      </c>
      <c r="J1414" s="94">
        <v>0</v>
      </c>
      <c r="K1414" s="95">
        <v>0</v>
      </c>
    </row>
    <row r="1415" spans="1:11" ht="21" customHeight="1" thickBot="1">
      <c r="A1415" s="757"/>
      <c r="B1415" s="89" t="s">
        <v>222</v>
      </c>
      <c r="C1415" s="178" t="s">
        <v>42</v>
      </c>
      <c r="D1415" s="1018"/>
      <c r="E1415" s="823"/>
      <c r="F1415" s="90">
        <v>0</v>
      </c>
      <c r="G1415" s="246">
        <v>0</v>
      </c>
      <c r="H1415" s="90">
        <v>0</v>
      </c>
      <c r="I1415" s="246">
        <v>0</v>
      </c>
      <c r="J1415" s="92">
        <v>0</v>
      </c>
      <c r="K1415" s="93">
        <v>0</v>
      </c>
    </row>
    <row r="1416" spans="1:11" ht="21" customHeight="1">
      <c r="A1416" s="758"/>
      <c r="B1416" s="85" t="s">
        <v>223</v>
      </c>
      <c r="C1416" s="182" t="s">
        <v>41</v>
      </c>
      <c r="D1416" s="949" t="s">
        <v>264</v>
      </c>
      <c r="E1416" s="821">
        <v>0</v>
      </c>
      <c r="F1416" s="244">
        <v>0</v>
      </c>
      <c r="G1416" s="245">
        <v>0</v>
      </c>
      <c r="H1416" s="244">
        <v>0</v>
      </c>
      <c r="I1416" s="245">
        <v>655</v>
      </c>
      <c r="J1416" s="94">
        <v>0</v>
      </c>
      <c r="K1416" s="95">
        <v>655</v>
      </c>
    </row>
    <row r="1417" spans="1:11" ht="21" customHeight="1" thickBot="1">
      <c r="A1417" s="759"/>
      <c r="B1417" s="89" t="s">
        <v>224</v>
      </c>
      <c r="C1417" s="89" t="s">
        <v>42</v>
      </c>
      <c r="D1417" s="1018"/>
      <c r="E1417" s="823"/>
      <c r="F1417" s="90">
        <v>0</v>
      </c>
      <c r="G1417" s="246">
        <v>0</v>
      </c>
      <c r="H1417" s="90">
        <v>0</v>
      </c>
      <c r="I1417" s="246">
        <v>0</v>
      </c>
      <c r="J1417" s="92">
        <v>0</v>
      </c>
      <c r="K1417" s="93">
        <v>0</v>
      </c>
    </row>
    <row r="1418" spans="1:11" ht="21" customHeight="1">
      <c r="A1418" s="935" t="s">
        <v>577</v>
      </c>
      <c r="B1418" s="938" t="s">
        <v>578</v>
      </c>
      <c r="C1418" s="184" t="s">
        <v>41</v>
      </c>
      <c r="D1418" s="941" t="s">
        <v>579</v>
      </c>
      <c r="E1418" s="865">
        <f t="shared" ref="E1418:K1418" si="25">(E1412+E1414)-E1416</f>
        <v>1</v>
      </c>
      <c r="F1418" s="247">
        <f t="shared" si="25"/>
        <v>0</v>
      </c>
      <c r="G1418" s="248">
        <f t="shared" si="25"/>
        <v>11900</v>
      </c>
      <c r="H1418" s="247">
        <f t="shared" si="25"/>
        <v>0</v>
      </c>
      <c r="I1418" s="248">
        <f t="shared" si="25"/>
        <v>10495</v>
      </c>
      <c r="J1418" s="97">
        <f t="shared" si="25"/>
        <v>0</v>
      </c>
      <c r="K1418" s="98">
        <f t="shared" si="25"/>
        <v>95</v>
      </c>
    </row>
    <row r="1419" spans="1:11" ht="21" customHeight="1" thickBot="1">
      <c r="A1419" s="1019"/>
      <c r="B1419" s="1022"/>
      <c r="C1419" s="205" t="s">
        <v>42</v>
      </c>
      <c r="D1419" s="943"/>
      <c r="E1419" s="944"/>
      <c r="F1419" s="249">
        <v>0</v>
      </c>
      <c r="G1419" s="250">
        <v>0</v>
      </c>
      <c r="H1419" s="249">
        <v>0</v>
      </c>
      <c r="I1419" s="250">
        <v>0</v>
      </c>
      <c r="J1419" s="99">
        <f>(J1413+J1415)-J1417</f>
        <v>0</v>
      </c>
      <c r="K1419" s="100">
        <f>(K1413+K1415)-K1417</f>
        <v>0</v>
      </c>
    </row>
    <row r="1420" spans="1:11" ht="21" customHeight="1">
      <c r="A1420" s="784" t="s">
        <v>225</v>
      </c>
      <c r="B1420" s="786"/>
      <c r="C1420" s="787"/>
      <c r="D1420" s="787"/>
      <c r="E1420" s="787"/>
      <c r="F1420" s="787"/>
      <c r="G1420" s="788"/>
      <c r="H1420" s="760" t="s">
        <v>41</v>
      </c>
      <c r="I1420" s="774"/>
      <c r="J1420" s="94">
        <v>0</v>
      </c>
      <c r="K1420" s="95">
        <v>0</v>
      </c>
    </row>
    <row r="1421" spans="1:11" ht="21" customHeight="1" thickBot="1">
      <c r="A1421" s="785"/>
      <c r="B1421" s="789"/>
      <c r="C1421" s="789"/>
      <c r="D1421" s="789"/>
      <c r="E1421" s="789"/>
      <c r="F1421" s="789"/>
      <c r="G1421" s="790"/>
      <c r="H1421" s="762" t="s">
        <v>42</v>
      </c>
      <c r="I1421" s="780"/>
      <c r="J1421" s="92">
        <v>0</v>
      </c>
      <c r="K1421" s="93">
        <v>0</v>
      </c>
    </row>
    <row r="1422" spans="1:11" ht="21" customHeight="1">
      <c r="A1422" s="777" t="s">
        <v>227</v>
      </c>
      <c r="B1422" s="770"/>
      <c r="C1422" s="770"/>
      <c r="D1422" s="770"/>
      <c r="E1422" s="770"/>
      <c r="F1422" s="770"/>
      <c r="G1422" s="778"/>
      <c r="H1422" s="760" t="s">
        <v>41</v>
      </c>
      <c r="I1422" s="774"/>
      <c r="J1422" s="94">
        <f>J1418-J1420</f>
        <v>0</v>
      </c>
      <c r="K1422" s="95">
        <f>K1418-K1420</f>
        <v>95</v>
      </c>
    </row>
    <row r="1423" spans="1:11" ht="21" customHeight="1" thickBot="1">
      <c r="A1423" s="771"/>
      <c r="B1423" s="772"/>
      <c r="C1423" s="772"/>
      <c r="D1423" s="772"/>
      <c r="E1423" s="772"/>
      <c r="F1423" s="772"/>
      <c r="G1423" s="779"/>
      <c r="H1423" s="762" t="s">
        <v>42</v>
      </c>
      <c r="I1423" s="780"/>
      <c r="J1423" s="92">
        <f>J1419-J1421</f>
        <v>0</v>
      </c>
      <c r="K1423" s="93">
        <f>K1419-K1421</f>
        <v>0</v>
      </c>
    </row>
    <row r="1424" spans="1:11" ht="21" customHeight="1">
      <c r="A1424" s="777" t="s">
        <v>711</v>
      </c>
      <c r="B1424" s="770"/>
      <c r="C1424" s="770"/>
      <c r="D1424" s="770"/>
      <c r="E1424" s="770"/>
      <c r="F1424" s="770"/>
      <c r="G1424" s="778"/>
      <c r="H1424" s="760" t="s">
        <v>41</v>
      </c>
      <c r="I1424" s="774"/>
      <c r="J1424" s="94">
        <v>0</v>
      </c>
      <c r="K1424" s="95">
        <v>80</v>
      </c>
    </row>
    <row r="1425" spans="1:12" ht="21" customHeight="1" thickBot="1">
      <c r="A1425" s="771"/>
      <c r="B1425" s="772"/>
      <c r="C1425" s="772"/>
      <c r="D1425" s="772"/>
      <c r="E1425" s="772"/>
      <c r="F1425" s="772"/>
      <c r="G1425" s="779"/>
      <c r="H1425" s="762" t="s">
        <v>42</v>
      </c>
      <c r="I1425" s="780"/>
      <c r="J1425" s="92">
        <v>0</v>
      </c>
      <c r="K1425" s="93">
        <v>0</v>
      </c>
    </row>
    <row r="1426" spans="1:12" ht="21" customHeight="1">
      <c r="A1426" s="777" t="s">
        <v>228</v>
      </c>
      <c r="B1426" s="770"/>
      <c r="C1426" s="770"/>
      <c r="D1426" s="770"/>
      <c r="E1426" s="770"/>
      <c r="F1426" s="770"/>
      <c r="G1426" s="778"/>
      <c r="H1426" s="760" t="s">
        <v>41</v>
      </c>
      <c r="I1426" s="774"/>
      <c r="J1426" s="94">
        <f>J1422-J1424</f>
        <v>0</v>
      </c>
      <c r="K1426" s="95">
        <f>K1422-K1424</f>
        <v>15</v>
      </c>
    </row>
    <row r="1427" spans="1:12" ht="21" customHeight="1" thickBot="1">
      <c r="A1427" s="771"/>
      <c r="B1427" s="772"/>
      <c r="C1427" s="772"/>
      <c r="D1427" s="772"/>
      <c r="E1427" s="772"/>
      <c r="F1427" s="772"/>
      <c r="G1427" s="779"/>
      <c r="H1427" s="762" t="s">
        <v>42</v>
      </c>
      <c r="I1427" s="780"/>
      <c r="J1427" s="92">
        <f>J1423-J1425</f>
        <v>0</v>
      </c>
      <c r="K1427" s="93">
        <f>K1423-K1425</f>
        <v>0</v>
      </c>
    </row>
    <row r="1428" spans="1:12" ht="21" customHeight="1">
      <c r="A1428" s="801" t="s">
        <v>712</v>
      </c>
      <c r="B1428" s="770"/>
      <c r="C1428" s="770"/>
      <c r="D1428" s="802"/>
      <c r="E1428" s="807" t="s">
        <v>229</v>
      </c>
      <c r="F1428" s="808"/>
      <c r="G1428" s="808"/>
      <c r="H1428" s="808"/>
      <c r="I1428" s="809"/>
      <c r="J1428" s="102">
        <v>0</v>
      </c>
      <c r="K1428" s="103">
        <f>(K1424+K1425)/(K1412+K1413)*100</f>
        <v>10.666666666666668</v>
      </c>
    </row>
    <row r="1429" spans="1:12" ht="21" customHeight="1">
      <c r="A1429" s="803"/>
      <c r="B1429" s="804"/>
      <c r="C1429" s="804"/>
      <c r="D1429" s="805"/>
      <c r="E1429" s="810" t="s">
        <v>230</v>
      </c>
      <c r="F1429" s="811"/>
      <c r="G1429" s="811"/>
      <c r="H1429" s="811"/>
      <c r="I1429" s="812"/>
      <c r="J1429" s="104">
        <v>0</v>
      </c>
      <c r="K1429" s="105">
        <f>(K1424+K1425)/(K1418+K1419)*100</f>
        <v>84.210526315789465</v>
      </c>
    </row>
    <row r="1430" spans="1:12" ht="21" customHeight="1" thickBot="1">
      <c r="A1430" s="771"/>
      <c r="B1430" s="772"/>
      <c r="C1430" s="772"/>
      <c r="D1430" s="806"/>
      <c r="E1430" s="813" t="s">
        <v>231</v>
      </c>
      <c r="F1430" s="814"/>
      <c r="G1430" s="814"/>
      <c r="H1430" s="814"/>
      <c r="I1430" s="815"/>
      <c r="J1430" s="106">
        <v>0</v>
      </c>
      <c r="K1430" s="107">
        <f>(K1424+K1425)/(K1422+K1423)*100</f>
        <v>84.210526315789465</v>
      </c>
    </row>
    <row r="1436" spans="1:12">
      <c r="A1436" s="961" t="s">
        <v>562</v>
      </c>
      <c r="B1436" s="962"/>
      <c r="C1436" s="962"/>
      <c r="D1436" s="962"/>
      <c r="E1436" s="962"/>
      <c r="F1436" s="962"/>
      <c r="G1436" s="962"/>
      <c r="H1436" s="962"/>
      <c r="I1436" s="962"/>
      <c r="J1436" s="962"/>
      <c r="K1436" s="962"/>
    </row>
    <row r="1437" spans="1:12" ht="15">
      <c r="A1437" s="195"/>
      <c r="B1437" s="131"/>
      <c r="C1437" s="131"/>
      <c r="D1437" s="131"/>
      <c r="E1437" s="131"/>
      <c r="F1437" s="131"/>
      <c r="G1437" s="131"/>
      <c r="H1437" s="131"/>
      <c r="I1437" s="131"/>
      <c r="J1437" s="131"/>
      <c r="K1437" s="134"/>
    </row>
    <row r="1438" spans="1:12">
      <c r="A1438" s="1025" t="s">
        <v>266</v>
      </c>
      <c r="B1438" s="1026"/>
      <c r="C1438" s="1026"/>
      <c r="D1438" s="1026"/>
      <c r="E1438" s="1026"/>
      <c r="F1438" s="1026"/>
      <c r="G1438" s="1026"/>
      <c r="H1438" s="1026"/>
      <c r="I1438" s="1026"/>
      <c r="J1438" s="1026"/>
      <c r="K1438" s="1026"/>
    </row>
    <row r="1439" spans="1:12" ht="15">
      <c r="A1439" s="133"/>
      <c r="B1439" s="131"/>
      <c r="C1439" s="131"/>
      <c r="D1439" s="131"/>
      <c r="E1439" s="131"/>
      <c r="F1439" s="131"/>
      <c r="G1439" s="131"/>
      <c r="H1439" s="131"/>
      <c r="I1439" s="131"/>
      <c r="J1439" s="131"/>
      <c r="K1439" s="134"/>
    </row>
    <row r="1440" spans="1:12" ht="24.75" customHeight="1">
      <c r="A1440" s="1056" t="s">
        <v>781</v>
      </c>
      <c r="B1440" s="1056"/>
      <c r="C1440" s="1056"/>
      <c r="D1440" s="1056"/>
      <c r="E1440" s="1056"/>
      <c r="F1440" s="1056"/>
      <c r="G1440" s="1056"/>
      <c r="H1440" s="1056"/>
      <c r="I1440" s="1056"/>
      <c r="J1440" s="1056"/>
      <c r="K1440" s="1056"/>
      <c r="L1440" s="224"/>
    </row>
    <row r="1441" spans="1:11">
      <c r="A1441" s="222"/>
      <c r="B1441" s="223"/>
      <c r="C1441" s="223"/>
      <c r="D1441" s="223"/>
      <c r="E1441" s="223"/>
      <c r="F1441" s="223"/>
      <c r="G1441" s="223"/>
      <c r="H1441" s="223"/>
      <c r="I1441" s="223"/>
      <c r="J1441" s="223"/>
      <c r="K1441" s="223"/>
    </row>
    <row r="1442" spans="1:11" ht="38.25" customHeight="1">
      <c r="A1442" s="1091" t="s">
        <v>757</v>
      </c>
      <c r="B1442" s="1091"/>
      <c r="C1442" s="1091"/>
      <c r="D1442" s="1091"/>
      <c r="E1442" s="1091"/>
      <c r="F1442" s="1091"/>
      <c r="G1442" s="1091"/>
      <c r="H1442" s="1091"/>
      <c r="I1442" s="1091"/>
      <c r="J1442" s="1091"/>
      <c r="K1442" s="1091"/>
    </row>
    <row r="1443" spans="1:11">
      <c r="A1443" s="980"/>
      <c r="B1443" s="874"/>
      <c r="C1443" s="874"/>
      <c r="D1443" s="874"/>
      <c r="E1443" s="874"/>
      <c r="F1443" s="874"/>
      <c r="G1443" s="874"/>
      <c r="H1443" s="874"/>
      <c r="I1443" s="874"/>
      <c r="J1443" s="874"/>
      <c r="K1443" s="874"/>
    </row>
    <row r="1444" spans="1:11" ht="15">
      <c r="A1444" s="133"/>
      <c r="B1444" s="131"/>
      <c r="C1444" s="131"/>
      <c r="D1444" s="131"/>
      <c r="E1444" s="131"/>
      <c r="F1444" s="131"/>
      <c r="G1444" s="131"/>
      <c r="H1444" s="131"/>
      <c r="I1444" s="131"/>
      <c r="J1444" s="131"/>
      <c r="K1444" s="134"/>
    </row>
    <row r="1445" spans="1:11" ht="15">
      <c r="A1445" s="981" t="s">
        <v>269</v>
      </c>
      <c r="B1445" s="640"/>
      <c r="C1445" s="640"/>
      <c r="D1445" s="640"/>
      <c r="E1445" s="640"/>
      <c r="F1445" s="640"/>
      <c r="G1445" s="640"/>
      <c r="H1445" s="640"/>
      <c r="I1445" s="640"/>
      <c r="J1445" s="640"/>
      <c r="K1445" s="640"/>
    </row>
    <row r="1446" spans="1:11" ht="15">
      <c r="A1446" s="133"/>
      <c r="B1446" s="131"/>
      <c r="C1446" s="131"/>
      <c r="D1446" s="131"/>
      <c r="E1446" s="131"/>
      <c r="F1446" s="131"/>
      <c r="G1446" s="131"/>
      <c r="H1446" s="131"/>
      <c r="I1446" s="131"/>
      <c r="J1446" s="131"/>
      <c r="K1446" s="134"/>
    </row>
    <row r="1447" spans="1:11" ht="15">
      <c r="A1447" s="971" t="s">
        <v>564</v>
      </c>
      <c r="B1447" s="640"/>
      <c r="C1447" s="640"/>
      <c r="D1447" s="640"/>
      <c r="E1447" s="196" t="s">
        <v>271</v>
      </c>
      <c r="F1447" s="976">
        <v>79809.710000000006</v>
      </c>
      <c r="G1447" s="976"/>
      <c r="H1447" s="4"/>
      <c r="I1447" s="4"/>
      <c r="J1447" s="131"/>
      <c r="K1447" s="134"/>
    </row>
    <row r="1448" spans="1:11" ht="15.75" thickBot="1">
      <c r="A1448" s="973" t="s">
        <v>277</v>
      </c>
      <c r="B1448" s="974"/>
      <c r="C1448" s="974"/>
      <c r="D1448" s="974"/>
      <c r="E1448" s="197" t="s">
        <v>271</v>
      </c>
      <c r="F1448" s="975">
        <f>SUM(F1447:G1447)</f>
        <v>79809.710000000006</v>
      </c>
      <c r="G1448" s="975"/>
      <c r="H1448" s="131"/>
      <c r="I1448" s="131"/>
      <c r="J1448" s="992"/>
      <c r="K1448" s="992"/>
    </row>
    <row r="1449" spans="1:11" ht="15.75" thickTop="1">
      <c r="A1449" s="133"/>
      <c r="B1449" s="131"/>
      <c r="C1449" s="131"/>
      <c r="D1449" s="131"/>
      <c r="E1449" s="131"/>
      <c r="F1449" s="131"/>
      <c r="G1449" s="131"/>
      <c r="H1449" s="131"/>
      <c r="I1449" s="131"/>
      <c r="J1449" s="131"/>
      <c r="K1449" s="134"/>
    </row>
    <row r="1450" spans="1:11" ht="15">
      <c r="A1450" s="133"/>
      <c r="B1450" s="131"/>
      <c r="C1450" s="131"/>
      <c r="D1450" s="131"/>
      <c r="E1450" s="131"/>
      <c r="F1450" s="131"/>
      <c r="G1450" s="131"/>
      <c r="H1450" s="131"/>
      <c r="I1450" s="131"/>
      <c r="J1450" s="131"/>
      <c r="K1450" s="134"/>
    </row>
    <row r="1451" spans="1:11" ht="15">
      <c r="A1451" s="133"/>
      <c r="B1451" s="131"/>
      <c r="C1451" s="131"/>
      <c r="D1451" s="131"/>
      <c r="E1451" s="131"/>
      <c r="F1451" s="131"/>
      <c r="G1451" s="131"/>
      <c r="H1451" s="131"/>
      <c r="I1451" s="131"/>
      <c r="J1451" s="131"/>
      <c r="K1451" s="134"/>
    </row>
    <row r="1452" spans="1:11" ht="28.5" customHeight="1">
      <c r="A1452" s="977" t="s">
        <v>325</v>
      </c>
      <c r="B1452" s="1017"/>
      <c r="C1452" s="1017"/>
      <c r="D1452" s="1017"/>
      <c r="E1452" s="1017"/>
      <c r="F1452" s="1017"/>
      <c r="G1452" s="1017"/>
      <c r="H1452" s="1017"/>
      <c r="I1452" s="1017"/>
      <c r="J1452" s="1017"/>
      <c r="K1452" s="1017"/>
    </row>
    <row r="1453" spans="1:11" ht="15">
      <c r="A1453" s="133"/>
      <c r="B1453" s="131"/>
      <c r="C1453" s="131"/>
      <c r="D1453" s="131"/>
      <c r="E1453" s="131"/>
      <c r="F1453" s="131"/>
      <c r="G1453" s="131"/>
      <c r="H1453" s="131"/>
      <c r="I1453" s="131"/>
      <c r="J1453" s="131"/>
      <c r="K1453" s="134"/>
    </row>
    <row r="1454" spans="1:11" ht="15">
      <c r="A1454" s="133"/>
      <c r="B1454" s="131"/>
      <c r="C1454" s="131"/>
      <c r="D1454" s="131"/>
      <c r="E1454" s="131"/>
      <c r="F1454" s="131"/>
      <c r="G1454" s="131"/>
      <c r="H1454" s="131"/>
      <c r="I1454" s="131"/>
      <c r="J1454" s="131"/>
      <c r="K1454" s="134"/>
    </row>
    <row r="1456" spans="1:11" ht="13.5" thickBot="1"/>
    <row r="1457" spans="1:12" ht="13.5" customHeight="1" thickBot="1">
      <c r="A1457" s="697" t="s">
        <v>260</v>
      </c>
      <c r="B1457" s="699" t="s">
        <v>308</v>
      </c>
      <c r="C1457" s="699" t="s">
        <v>168</v>
      </c>
      <c r="D1457" s="727"/>
      <c r="E1457" s="700"/>
      <c r="F1457" s="699" t="s">
        <v>309</v>
      </c>
      <c r="G1457" s="700"/>
      <c r="H1457" s="658" t="s">
        <v>705</v>
      </c>
      <c r="I1457" s="1043"/>
      <c r="J1457" s="1043"/>
      <c r="K1457" s="1044"/>
    </row>
    <row r="1458" spans="1:12" s="198" customFormat="1" ht="28.5" customHeight="1" thickBot="1">
      <c r="A1458" s="993"/>
      <c r="B1458" s="1041"/>
      <c r="C1458" s="994" t="s">
        <v>721</v>
      </c>
      <c r="D1458" s="1073"/>
      <c r="E1458" s="729"/>
      <c r="F1458" s="697" t="s">
        <v>310</v>
      </c>
      <c r="G1458" s="697" t="s">
        <v>720</v>
      </c>
      <c r="H1458" s="658" t="s">
        <v>173</v>
      </c>
      <c r="I1458" s="1043"/>
      <c r="J1458" s="699" t="s">
        <v>312</v>
      </c>
      <c r="K1458" s="726"/>
    </row>
    <row r="1459" spans="1:12" ht="54.75" customHeight="1" thickBot="1">
      <c r="A1459" s="892"/>
      <c r="B1459" s="1042"/>
      <c r="C1459" s="1042"/>
      <c r="D1459" s="1047"/>
      <c r="E1459" s="755"/>
      <c r="F1459" s="892"/>
      <c r="G1459" s="892"/>
      <c r="H1459" s="208" t="s">
        <v>313</v>
      </c>
      <c r="I1459" s="208" t="s">
        <v>314</v>
      </c>
      <c r="J1459" s="1042"/>
      <c r="K1459" s="755"/>
    </row>
    <row r="1460" spans="1:12" ht="52.5" customHeight="1">
      <c r="A1460" s="394" t="s">
        <v>580</v>
      </c>
      <c r="B1460" s="370" t="s">
        <v>581</v>
      </c>
      <c r="C1460" s="1154" t="s">
        <v>582</v>
      </c>
      <c r="D1460" s="1155"/>
      <c r="E1460" s="1156"/>
      <c r="F1460" s="395" t="s">
        <v>583</v>
      </c>
      <c r="G1460" s="396">
        <v>1</v>
      </c>
      <c r="H1460" s="396">
        <v>0.7</v>
      </c>
      <c r="I1460" s="397">
        <v>0.7</v>
      </c>
      <c r="J1460" s="1157">
        <v>3413919.06</v>
      </c>
      <c r="K1460" s="1158"/>
      <c r="L1460" s="251"/>
    </row>
    <row r="1461" spans="1:12" ht="33.75">
      <c r="A1461" s="373" t="s">
        <v>584</v>
      </c>
      <c r="B1461" s="373" t="s">
        <v>585</v>
      </c>
      <c r="C1461" s="1159" t="s">
        <v>582</v>
      </c>
      <c r="D1461" s="1160"/>
      <c r="E1461" s="1161"/>
      <c r="F1461" s="398" t="s">
        <v>586</v>
      </c>
      <c r="G1461" s="399">
        <v>1</v>
      </c>
      <c r="H1461" s="399">
        <v>0.3</v>
      </c>
      <c r="I1461" s="400">
        <v>0.3</v>
      </c>
      <c r="J1461" s="1162">
        <v>51962.720000000001</v>
      </c>
      <c r="K1461" s="1163"/>
      <c r="L1461" s="251"/>
    </row>
    <row r="1462" spans="1:12" ht="13.5" thickBot="1">
      <c r="A1462" s="217"/>
      <c r="B1462" s="217"/>
      <c r="C1462" s="1060"/>
      <c r="D1462" s="1061"/>
      <c r="E1462" s="1062"/>
      <c r="F1462" s="217"/>
      <c r="G1462" s="217"/>
      <c r="H1462" s="217"/>
      <c r="I1462" s="221"/>
      <c r="J1462" s="1074"/>
      <c r="K1462" s="1075"/>
    </row>
    <row r="1463" spans="1:12" ht="13.5" thickBot="1">
      <c r="A1463" s="658" t="s">
        <v>70</v>
      </c>
      <c r="B1463" s="659"/>
      <c r="C1463" s="659"/>
      <c r="D1463" s="659"/>
      <c r="E1463" s="660"/>
      <c r="F1463" s="212">
        <v>0</v>
      </c>
      <c r="G1463" s="212">
        <v>0</v>
      </c>
      <c r="H1463" s="212">
        <v>0</v>
      </c>
      <c r="I1463" s="212">
        <v>0</v>
      </c>
      <c r="J1463" s="1039">
        <f>J1460+J1461</f>
        <v>3465881.7800000003</v>
      </c>
      <c r="K1463" s="1040"/>
    </row>
    <row r="1465" spans="1:12" s="101" customFormat="1" ht="12.75" customHeight="1">
      <c r="A1465" s="133"/>
      <c r="B1465" s="131"/>
      <c r="C1465" s="131"/>
      <c r="D1465" s="131"/>
      <c r="E1465" s="131"/>
      <c r="F1465" s="131"/>
      <c r="G1465" s="131"/>
      <c r="H1465" s="131"/>
      <c r="I1465" s="131"/>
      <c r="J1465" s="131"/>
      <c r="K1465" s="134"/>
    </row>
    <row r="1466" spans="1:12" s="101" customFormat="1" ht="26.25" customHeight="1">
      <c r="A1466" s="977" t="s">
        <v>325</v>
      </c>
      <c r="B1466" s="1017"/>
      <c r="C1466" s="1017"/>
      <c r="D1466" s="1017"/>
      <c r="E1466" s="1017"/>
      <c r="F1466" s="1017"/>
      <c r="G1466" s="1017"/>
      <c r="H1466" s="1017"/>
      <c r="I1466" s="1017"/>
      <c r="J1466" s="1017"/>
      <c r="K1466" s="1017"/>
    </row>
    <row r="1469" spans="1:12" s="198" customFormat="1" ht="15" customHeight="1">
      <c r="A1469" s="961" t="s">
        <v>300</v>
      </c>
      <c r="B1469" s="962"/>
      <c r="C1469" s="962"/>
      <c r="D1469" s="962"/>
      <c r="E1469" s="962"/>
      <c r="F1469" s="962"/>
      <c r="G1469" s="962"/>
      <c r="H1469" s="962"/>
      <c r="I1469" s="962"/>
      <c r="J1469" s="962"/>
      <c r="K1469" s="962"/>
    </row>
    <row r="1471" spans="1:12" ht="40.5" customHeight="1">
      <c r="A1471" s="669" t="s">
        <v>320</v>
      </c>
      <c r="B1471" s="642"/>
      <c r="C1471" s="642"/>
      <c r="D1471" s="642"/>
      <c r="E1471" s="642"/>
      <c r="F1471" s="642"/>
      <c r="G1471" s="642"/>
      <c r="H1471" s="642"/>
      <c r="I1471" s="642"/>
      <c r="J1471" s="642"/>
      <c r="K1471" s="642"/>
    </row>
    <row r="1479" spans="1:11" ht="18" customHeight="1">
      <c r="A1479" s="643" t="s">
        <v>587</v>
      </c>
      <c r="B1479" s="643"/>
      <c r="C1479" s="643"/>
      <c r="D1479" s="643"/>
      <c r="E1479" s="643"/>
      <c r="F1479" s="643"/>
      <c r="G1479" s="643"/>
      <c r="H1479" s="643"/>
      <c r="I1479" s="643"/>
      <c r="J1479" s="643"/>
      <c r="K1479" s="643"/>
    </row>
    <row r="1481" spans="1:11" ht="14.1" customHeight="1">
      <c r="A1481" s="642" t="s">
        <v>588</v>
      </c>
      <c r="B1481" s="642"/>
      <c r="C1481" s="642"/>
      <c r="D1481" s="642"/>
      <c r="E1481" s="642"/>
      <c r="F1481" s="642"/>
      <c r="G1481" s="642"/>
      <c r="H1481" s="642"/>
      <c r="I1481" s="642"/>
      <c r="J1481" s="642"/>
      <c r="K1481" s="642"/>
    </row>
    <row r="1483" spans="1:11" ht="14.1" customHeight="1">
      <c r="A1483" s="642" t="s">
        <v>589</v>
      </c>
      <c r="B1483" s="642"/>
      <c r="C1483" s="642"/>
      <c r="D1483" s="642"/>
      <c r="E1483" s="642"/>
      <c r="F1483" s="642"/>
      <c r="G1483" s="642"/>
      <c r="H1483" s="642"/>
      <c r="I1483" s="642"/>
      <c r="J1483" s="642"/>
      <c r="K1483" s="642"/>
    </row>
    <row r="1485" spans="1:11" ht="29.1" customHeight="1">
      <c r="A1485" s="642" t="s">
        <v>590</v>
      </c>
      <c r="B1485" s="642"/>
      <c r="C1485" s="642"/>
      <c r="D1485" s="642"/>
      <c r="E1485" s="642"/>
      <c r="F1485" s="642"/>
      <c r="G1485" s="642"/>
      <c r="H1485" s="642"/>
      <c r="I1485" s="642"/>
      <c r="J1485" s="642"/>
      <c r="K1485" s="642"/>
    </row>
    <row r="1487" spans="1:11" ht="14.1" customHeight="1">
      <c r="A1487" s="642" t="s">
        <v>591</v>
      </c>
      <c r="B1487" s="642"/>
      <c r="C1487" s="642"/>
      <c r="D1487" s="642"/>
      <c r="E1487" s="642"/>
      <c r="F1487" s="642"/>
      <c r="G1487" s="642"/>
      <c r="H1487" s="642"/>
      <c r="I1487" s="642"/>
      <c r="J1487" s="642"/>
      <c r="K1487" s="642"/>
    </row>
    <row r="1489" spans="1:11" ht="29.1" customHeight="1">
      <c r="A1489" s="642" t="s">
        <v>592</v>
      </c>
      <c r="B1489" s="642"/>
      <c r="C1489" s="642"/>
      <c r="D1489" s="642"/>
      <c r="E1489" s="642"/>
      <c r="F1489" s="642"/>
      <c r="G1489" s="642"/>
      <c r="H1489" s="642"/>
      <c r="I1489" s="642"/>
      <c r="J1489" s="642"/>
      <c r="K1489" s="642"/>
    </row>
    <row r="1491" spans="1:11" ht="42.75" customHeight="1">
      <c r="A1491" s="642" t="s">
        <v>593</v>
      </c>
      <c r="B1491" s="642"/>
      <c r="C1491" s="642"/>
      <c r="D1491" s="642"/>
      <c r="E1491" s="642"/>
      <c r="F1491" s="642"/>
      <c r="G1491" s="642"/>
      <c r="H1491" s="642"/>
      <c r="I1491" s="642"/>
      <c r="J1491" s="642"/>
      <c r="K1491" s="642"/>
    </row>
    <row r="1495" spans="1:11" ht="20.25" customHeight="1">
      <c r="A1495" s="1152" t="s">
        <v>594</v>
      </c>
      <c r="B1495" s="1152"/>
    </row>
    <row r="1496" spans="1:11" ht="16.5" customHeight="1">
      <c r="A1496" s="1153" t="s">
        <v>595</v>
      </c>
      <c r="B1496" s="1153"/>
    </row>
    <row r="1497" spans="1:11" ht="17.25" customHeight="1">
      <c r="C1497" s="744"/>
      <c r="D1497" s="744"/>
    </row>
  </sheetData>
  <mergeCells count="1760">
    <mergeCell ref="A1495:B1495"/>
    <mergeCell ref="A1496:B1496"/>
    <mergeCell ref="C1497:D1497"/>
    <mergeCell ref="A1481:K1481"/>
    <mergeCell ref="A1483:K1483"/>
    <mergeCell ref="A1485:K1485"/>
    <mergeCell ref="A1487:K1487"/>
    <mergeCell ref="A1489:K1489"/>
    <mergeCell ref="A1491:K1491"/>
    <mergeCell ref="A1463:E1463"/>
    <mergeCell ref="J1463:K1463"/>
    <mergeCell ref="A1466:K1466"/>
    <mergeCell ref="A1469:K1469"/>
    <mergeCell ref="A1471:K1471"/>
    <mergeCell ref="A1479:K1479"/>
    <mergeCell ref="J1458:K1459"/>
    <mergeCell ref="C1460:E1460"/>
    <mergeCell ref="J1460:K1460"/>
    <mergeCell ref="C1461:E1461"/>
    <mergeCell ref="J1461:K1461"/>
    <mergeCell ref="C1462:E1462"/>
    <mergeCell ref="J1462:K1462"/>
    <mergeCell ref="A1452:K1452"/>
    <mergeCell ref="A1457:A1459"/>
    <mergeCell ref="B1457:B1459"/>
    <mergeCell ref="C1457:E1457"/>
    <mergeCell ref="F1457:G1457"/>
    <mergeCell ref="H1457:K1457"/>
    <mergeCell ref="C1458:E1459"/>
    <mergeCell ref="F1458:F1459"/>
    <mergeCell ref="G1458:G1459"/>
    <mergeCell ref="H1458:I1458"/>
    <mergeCell ref="A1442:K1442"/>
    <mergeCell ref="A1443:K1443"/>
    <mergeCell ref="A1445:K1445"/>
    <mergeCell ref="A1447:D1447"/>
    <mergeCell ref="F1447:G1447"/>
    <mergeCell ref="A1448:D1448"/>
    <mergeCell ref="F1448:G1448"/>
    <mergeCell ref="J1448:K1448"/>
    <mergeCell ref="A1436:K1436"/>
    <mergeCell ref="A1438:K1438"/>
    <mergeCell ref="A1440:K1440"/>
    <mergeCell ref="A1426:G1427"/>
    <mergeCell ref="H1426:I1426"/>
    <mergeCell ref="H1427:I1427"/>
    <mergeCell ref="A1428:D1430"/>
    <mergeCell ref="E1428:I1428"/>
    <mergeCell ref="E1429:I1429"/>
    <mergeCell ref="E1430:I1430"/>
    <mergeCell ref="H1420:I1420"/>
    <mergeCell ref="H1421:I1421"/>
    <mergeCell ref="A1422:G1423"/>
    <mergeCell ref="H1422:I1422"/>
    <mergeCell ref="H1423:I1423"/>
    <mergeCell ref="A1424:G1425"/>
    <mergeCell ref="H1424:I1424"/>
    <mergeCell ref="H1425:I1425"/>
    <mergeCell ref="A1418:A1419"/>
    <mergeCell ref="B1418:B1419"/>
    <mergeCell ref="D1418:D1419"/>
    <mergeCell ref="E1418:E1419"/>
    <mergeCell ref="A1420:A1421"/>
    <mergeCell ref="B1420:G1421"/>
    <mergeCell ref="A1412:A1413"/>
    <mergeCell ref="B1412:B1413"/>
    <mergeCell ref="D1412:D1413"/>
    <mergeCell ref="E1412:E1413"/>
    <mergeCell ref="A1414:A1417"/>
    <mergeCell ref="D1414:D1415"/>
    <mergeCell ref="E1414:E1415"/>
    <mergeCell ref="D1416:D1417"/>
    <mergeCell ref="E1416:E1417"/>
    <mergeCell ref="A1406:K1406"/>
    <mergeCell ref="A1407:K1407"/>
    <mergeCell ref="A1410:A1411"/>
    <mergeCell ref="B1410:B1411"/>
    <mergeCell ref="C1410:C1411"/>
    <mergeCell ref="D1410:D1411"/>
    <mergeCell ref="F1410:G1410"/>
    <mergeCell ref="H1410:I1410"/>
    <mergeCell ref="J1410:K1410"/>
    <mergeCell ref="A1395:G1395"/>
    <mergeCell ref="J1395:K1395"/>
    <mergeCell ref="A1398:K1398"/>
    <mergeCell ref="A1401:K1401"/>
    <mergeCell ref="A1403:K1403"/>
    <mergeCell ref="A1405:K1405"/>
    <mergeCell ref="A1392:G1392"/>
    <mergeCell ref="J1392:K1392"/>
    <mergeCell ref="A1393:G1393"/>
    <mergeCell ref="J1393:K1393"/>
    <mergeCell ref="A1394:G1394"/>
    <mergeCell ref="J1394:K1394"/>
    <mergeCell ref="A1389:G1389"/>
    <mergeCell ref="J1389:K1389"/>
    <mergeCell ref="A1390:G1390"/>
    <mergeCell ref="J1390:K1390"/>
    <mergeCell ref="A1391:G1391"/>
    <mergeCell ref="J1391:K1391"/>
    <mergeCell ref="A1386:G1386"/>
    <mergeCell ref="J1386:K1386"/>
    <mergeCell ref="A1387:G1387"/>
    <mergeCell ref="J1387:K1387"/>
    <mergeCell ref="A1388:G1388"/>
    <mergeCell ref="J1388:K1388"/>
    <mergeCell ref="A1382:G1382"/>
    <mergeCell ref="A1383:G1383"/>
    <mergeCell ref="J1383:K1383"/>
    <mergeCell ref="A1384:G1384"/>
    <mergeCell ref="J1384:K1384"/>
    <mergeCell ref="A1385:G1385"/>
    <mergeCell ref="J1385:K1385"/>
    <mergeCell ref="A1368:D1368"/>
    <mergeCell ref="F1368:G1368"/>
    <mergeCell ref="A1373:D1373"/>
    <mergeCell ref="F1373:G1373"/>
    <mergeCell ref="J1373:K1373"/>
    <mergeCell ref="A1380:G1380"/>
    <mergeCell ref="H1380:H1382"/>
    <mergeCell ref="I1380:I1382"/>
    <mergeCell ref="J1380:K1382"/>
    <mergeCell ref="A1381:G1381"/>
    <mergeCell ref="A1369:D1369"/>
    <mergeCell ref="F1369:G1369"/>
    <mergeCell ref="A1370:D1370"/>
    <mergeCell ref="F1370:G1370"/>
    <mergeCell ref="A1371:D1371"/>
    <mergeCell ref="F1371:G1371"/>
    <mergeCell ref="A1372:D1372"/>
    <mergeCell ref="F1372:G1372"/>
    <mergeCell ref="A1356:K1356"/>
    <mergeCell ref="A1358:K1358"/>
    <mergeCell ref="A1360:K1360"/>
    <mergeCell ref="A1362:K1362"/>
    <mergeCell ref="A1363:K1363"/>
    <mergeCell ref="A1366:K1366"/>
    <mergeCell ref="A1349:G1350"/>
    <mergeCell ref="H1349:I1349"/>
    <mergeCell ref="H1350:I1350"/>
    <mergeCell ref="A1351:D1353"/>
    <mergeCell ref="E1351:I1351"/>
    <mergeCell ref="E1352:I1352"/>
    <mergeCell ref="E1353:I1353"/>
    <mergeCell ref="H1343:I1343"/>
    <mergeCell ref="H1344:I1344"/>
    <mergeCell ref="A1345:G1346"/>
    <mergeCell ref="H1345:I1345"/>
    <mergeCell ref="H1346:I1346"/>
    <mergeCell ref="A1347:G1348"/>
    <mergeCell ref="H1347:I1347"/>
    <mergeCell ref="H1348:I1348"/>
    <mergeCell ref="A1341:A1342"/>
    <mergeCell ref="B1341:B1342"/>
    <mergeCell ref="D1341:D1342"/>
    <mergeCell ref="E1341:E1342"/>
    <mergeCell ref="A1343:A1344"/>
    <mergeCell ref="B1343:G1344"/>
    <mergeCell ref="A1335:A1336"/>
    <mergeCell ref="B1335:B1336"/>
    <mergeCell ref="D1335:D1336"/>
    <mergeCell ref="E1335:E1336"/>
    <mergeCell ref="A1337:A1340"/>
    <mergeCell ref="D1337:D1338"/>
    <mergeCell ref="E1337:E1338"/>
    <mergeCell ref="D1339:D1340"/>
    <mergeCell ref="E1339:E1340"/>
    <mergeCell ref="A1328:K1328"/>
    <mergeCell ref="A1329:K1329"/>
    <mergeCell ref="A1330:K1330"/>
    <mergeCell ref="A1333:A1334"/>
    <mergeCell ref="B1333:B1334"/>
    <mergeCell ref="C1333:C1334"/>
    <mergeCell ref="D1333:D1334"/>
    <mergeCell ref="F1333:G1333"/>
    <mergeCell ref="H1333:I1333"/>
    <mergeCell ref="J1333:K1333"/>
    <mergeCell ref="A1319:C1319"/>
    <mergeCell ref="D1319:E1319"/>
    <mergeCell ref="A1320:C1320"/>
    <mergeCell ref="D1320:E1320"/>
    <mergeCell ref="A1323:K1323"/>
    <mergeCell ref="A1325:K1325"/>
    <mergeCell ref="A1314:K1314"/>
    <mergeCell ref="A1316:H1316"/>
    <mergeCell ref="I1316:K1316"/>
    <mergeCell ref="A1317:C1317"/>
    <mergeCell ref="D1317:E1317"/>
    <mergeCell ref="A1318:C1318"/>
    <mergeCell ref="D1318:E1318"/>
    <mergeCell ref="A1310:G1310"/>
    <mergeCell ref="J1310:K1310"/>
    <mergeCell ref="A1311:G1311"/>
    <mergeCell ref="J1311:K1311"/>
    <mergeCell ref="A1312:I1312"/>
    <mergeCell ref="J1312:K1312"/>
    <mergeCell ref="A1307:G1307"/>
    <mergeCell ref="J1307:K1307"/>
    <mergeCell ref="A1308:G1308"/>
    <mergeCell ref="J1308:K1308"/>
    <mergeCell ref="A1309:G1309"/>
    <mergeCell ref="J1309:K1309"/>
    <mergeCell ref="A1304:G1304"/>
    <mergeCell ref="J1304:K1304"/>
    <mergeCell ref="A1305:G1305"/>
    <mergeCell ref="J1305:K1305"/>
    <mergeCell ref="A1306:G1306"/>
    <mergeCell ref="J1306:K1306"/>
    <mergeCell ref="A1301:G1301"/>
    <mergeCell ref="J1301:K1301"/>
    <mergeCell ref="A1302:G1302"/>
    <mergeCell ref="J1302:K1302"/>
    <mergeCell ref="A1303:G1303"/>
    <mergeCell ref="J1303:K1303"/>
    <mergeCell ref="A1298:G1298"/>
    <mergeCell ref="J1298:K1298"/>
    <mergeCell ref="A1299:G1299"/>
    <mergeCell ref="J1299:K1299"/>
    <mergeCell ref="A1300:G1300"/>
    <mergeCell ref="J1300:K1300"/>
    <mergeCell ref="A1295:G1295"/>
    <mergeCell ref="J1295:K1295"/>
    <mergeCell ref="A1296:G1296"/>
    <mergeCell ref="J1296:K1296"/>
    <mergeCell ref="A1297:G1297"/>
    <mergeCell ref="J1297:K1297"/>
    <mergeCell ref="A1292:G1292"/>
    <mergeCell ref="J1292:K1292"/>
    <mergeCell ref="A1293:G1293"/>
    <mergeCell ref="J1293:K1293"/>
    <mergeCell ref="A1294:G1294"/>
    <mergeCell ref="J1294:K1294"/>
    <mergeCell ref="A1289:G1289"/>
    <mergeCell ref="J1289:K1289"/>
    <mergeCell ref="A1290:G1290"/>
    <mergeCell ref="J1290:K1290"/>
    <mergeCell ref="A1291:G1291"/>
    <mergeCell ref="J1291:K1291"/>
    <mergeCell ref="A1286:G1286"/>
    <mergeCell ref="J1286:K1286"/>
    <mergeCell ref="A1287:G1287"/>
    <mergeCell ref="J1287:K1287"/>
    <mergeCell ref="A1288:G1288"/>
    <mergeCell ref="J1288:K1288"/>
    <mergeCell ref="A1283:G1283"/>
    <mergeCell ref="J1283:K1283"/>
    <mergeCell ref="A1284:G1284"/>
    <mergeCell ref="J1284:K1284"/>
    <mergeCell ref="A1285:G1285"/>
    <mergeCell ref="J1285:K1285"/>
    <mergeCell ref="A1280:G1280"/>
    <mergeCell ref="J1280:K1280"/>
    <mergeCell ref="A1281:G1281"/>
    <mergeCell ref="J1281:K1281"/>
    <mergeCell ref="A1282:G1282"/>
    <mergeCell ref="J1282:K1282"/>
    <mergeCell ref="A1277:G1277"/>
    <mergeCell ref="J1277:K1277"/>
    <mergeCell ref="A1278:G1278"/>
    <mergeCell ref="J1278:K1278"/>
    <mergeCell ref="A1279:G1279"/>
    <mergeCell ref="J1279:K1279"/>
    <mergeCell ref="A1274:G1274"/>
    <mergeCell ref="J1274:K1274"/>
    <mergeCell ref="A1275:G1275"/>
    <mergeCell ref="J1275:K1275"/>
    <mergeCell ref="A1276:G1276"/>
    <mergeCell ref="J1276:K1276"/>
    <mergeCell ref="A1271:G1271"/>
    <mergeCell ref="J1271:K1271"/>
    <mergeCell ref="A1272:G1272"/>
    <mergeCell ref="J1272:K1272"/>
    <mergeCell ref="A1273:G1273"/>
    <mergeCell ref="J1273:K1273"/>
    <mergeCell ref="A1268:G1268"/>
    <mergeCell ref="J1268:K1268"/>
    <mergeCell ref="A1269:G1269"/>
    <mergeCell ref="J1269:K1269"/>
    <mergeCell ref="A1270:G1270"/>
    <mergeCell ref="J1270:K1270"/>
    <mergeCell ref="A1265:I1265"/>
    <mergeCell ref="J1265:K1265"/>
    <mergeCell ref="A1266:G1266"/>
    <mergeCell ref="J1266:K1266"/>
    <mergeCell ref="A1267:G1267"/>
    <mergeCell ref="J1267:K1267"/>
    <mergeCell ref="A1259:I1259"/>
    <mergeCell ref="J1259:K1259"/>
    <mergeCell ref="A1262:G1262"/>
    <mergeCell ref="H1262:H1264"/>
    <mergeCell ref="I1262:I1264"/>
    <mergeCell ref="J1262:K1264"/>
    <mergeCell ref="A1263:G1263"/>
    <mergeCell ref="A1264:G1264"/>
    <mergeCell ref="A1256:G1256"/>
    <mergeCell ref="J1256:K1256"/>
    <mergeCell ref="A1257:G1257"/>
    <mergeCell ref="J1257:K1257"/>
    <mergeCell ref="A1258:G1258"/>
    <mergeCell ref="J1258:K1258"/>
    <mergeCell ref="A1253:G1253"/>
    <mergeCell ref="J1253:K1253"/>
    <mergeCell ref="A1254:G1254"/>
    <mergeCell ref="J1254:K1254"/>
    <mergeCell ref="A1255:G1255"/>
    <mergeCell ref="J1255:K1255"/>
    <mergeCell ref="A1250:G1250"/>
    <mergeCell ref="J1250:K1250"/>
    <mergeCell ref="A1251:G1251"/>
    <mergeCell ref="J1251:K1251"/>
    <mergeCell ref="A1252:G1252"/>
    <mergeCell ref="J1252:K1252"/>
    <mergeCell ref="A1247:G1247"/>
    <mergeCell ref="J1247:K1247"/>
    <mergeCell ref="A1248:G1248"/>
    <mergeCell ref="J1248:K1248"/>
    <mergeCell ref="A1249:G1249"/>
    <mergeCell ref="J1249:K1249"/>
    <mergeCell ref="A1244:G1244"/>
    <mergeCell ref="J1244:K1244"/>
    <mergeCell ref="A1245:G1245"/>
    <mergeCell ref="J1245:K1245"/>
    <mergeCell ref="A1246:G1246"/>
    <mergeCell ref="J1246:K1246"/>
    <mergeCell ref="A1241:G1241"/>
    <mergeCell ref="J1241:K1241"/>
    <mergeCell ref="A1242:G1242"/>
    <mergeCell ref="J1242:K1242"/>
    <mergeCell ref="A1243:G1243"/>
    <mergeCell ref="J1243:K1243"/>
    <mergeCell ref="A1238:G1238"/>
    <mergeCell ref="J1238:K1238"/>
    <mergeCell ref="A1239:G1239"/>
    <mergeCell ref="J1239:K1239"/>
    <mergeCell ref="A1240:G1240"/>
    <mergeCell ref="J1240:K1240"/>
    <mergeCell ref="A1235:G1235"/>
    <mergeCell ref="J1235:K1235"/>
    <mergeCell ref="A1236:G1236"/>
    <mergeCell ref="J1236:K1236"/>
    <mergeCell ref="A1237:G1237"/>
    <mergeCell ref="J1237:K1237"/>
    <mergeCell ref="A1232:G1232"/>
    <mergeCell ref="J1232:K1232"/>
    <mergeCell ref="A1233:G1233"/>
    <mergeCell ref="J1233:K1233"/>
    <mergeCell ref="A1234:G1234"/>
    <mergeCell ref="J1234:K1234"/>
    <mergeCell ref="A1229:G1229"/>
    <mergeCell ref="J1229:K1229"/>
    <mergeCell ref="A1230:G1230"/>
    <mergeCell ref="J1230:K1230"/>
    <mergeCell ref="A1231:G1231"/>
    <mergeCell ref="J1231:K1231"/>
    <mergeCell ref="A1226:G1226"/>
    <mergeCell ref="J1226:K1226"/>
    <mergeCell ref="A1227:G1227"/>
    <mergeCell ref="J1227:K1227"/>
    <mergeCell ref="A1228:G1228"/>
    <mergeCell ref="J1228:K1228"/>
    <mergeCell ref="A1223:G1223"/>
    <mergeCell ref="J1223:K1223"/>
    <mergeCell ref="A1224:G1224"/>
    <mergeCell ref="J1224:K1224"/>
    <mergeCell ref="A1225:G1225"/>
    <mergeCell ref="J1225:K1225"/>
    <mergeCell ref="A1220:G1220"/>
    <mergeCell ref="J1220:K1220"/>
    <mergeCell ref="A1221:G1221"/>
    <mergeCell ref="J1221:K1221"/>
    <mergeCell ref="A1222:G1222"/>
    <mergeCell ref="J1222:K1222"/>
    <mergeCell ref="A1217:G1217"/>
    <mergeCell ref="J1217:K1217"/>
    <mergeCell ref="A1218:G1218"/>
    <mergeCell ref="J1218:K1218"/>
    <mergeCell ref="A1219:G1219"/>
    <mergeCell ref="J1219:K1219"/>
    <mergeCell ref="A1214:G1214"/>
    <mergeCell ref="J1214:K1214"/>
    <mergeCell ref="A1215:G1215"/>
    <mergeCell ref="J1215:K1215"/>
    <mergeCell ref="A1216:G1216"/>
    <mergeCell ref="J1216:K1216"/>
    <mergeCell ref="A1211:G1211"/>
    <mergeCell ref="J1211:K1211"/>
    <mergeCell ref="A1212:G1212"/>
    <mergeCell ref="J1212:K1212"/>
    <mergeCell ref="A1213:G1213"/>
    <mergeCell ref="J1213:K1213"/>
    <mergeCell ref="A1208:G1208"/>
    <mergeCell ref="J1208:K1208"/>
    <mergeCell ref="A1209:G1209"/>
    <mergeCell ref="J1209:K1209"/>
    <mergeCell ref="A1210:G1210"/>
    <mergeCell ref="J1210:K1210"/>
    <mergeCell ref="A1205:G1205"/>
    <mergeCell ref="J1205:K1205"/>
    <mergeCell ref="A1206:G1206"/>
    <mergeCell ref="J1206:K1206"/>
    <mergeCell ref="A1207:G1207"/>
    <mergeCell ref="J1207:K1207"/>
    <mergeCell ref="A1202:I1202"/>
    <mergeCell ref="J1202:K1202"/>
    <mergeCell ref="A1203:G1203"/>
    <mergeCell ref="J1203:K1203"/>
    <mergeCell ref="A1204:G1204"/>
    <mergeCell ref="J1204:K1204"/>
    <mergeCell ref="A1195:G1195"/>
    <mergeCell ref="J1195:K1195"/>
    <mergeCell ref="A1196:I1196"/>
    <mergeCell ref="J1196:K1196"/>
    <mergeCell ref="A1199:G1199"/>
    <mergeCell ref="H1199:H1201"/>
    <mergeCell ref="I1199:I1201"/>
    <mergeCell ref="J1199:K1201"/>
    <mergeCell ref="A1200:G1200"/>
    <mergeCell ref="A1201:G1201"/>
    <mergeCell ref="A1192:G1192"/>
    <mergeCell ref="J1192:K1192"/>
    <mergeCell ref="A1193:G1193"/>
    <mergeCell ref="J1193:K1193"/>
    <mergeCell ref="A1194:G1194"/>
    <mergeCell ref="J1194:K1194"/>
    <mergeCell ref="A1189:G1189"/>
    <mergeCell ref="J1189:K1189"/>
    <mergeCell ref="A1190:G1190"/>
    <mergeCell ref="J1190:K1190"/>
    <mergeCell ref="A1191:G1191"/>
    <mergeCell ref="J1191:K1191"/>
    <mergeCell ref="A1186:G1186"/>
    <mergeCell ref="J1186:K1186"/>
    <mergeCell ref="A1187:G1187"/>
    <mergeCell ref="J1187:K1187"/>
    <mergeCell ref="A1188:G1188"/>
    <mergeCell ref="J1188:K1188"/>
    <mergeCell ref="A1183:G1183"/>
    <mergeCell ref="J1183:K1183"/>
    <mergeCell ref="A1184:G1184"/>
    <mergeCell ref="J1184:K1184"/>
    <mergeCell ref="A1185:G1185"/>
    <mergeCell ref="J1185:K1185"/>
    <mergeCell ref="A1180:G1180"/>
    <mergeCell ref="J1180:K1180"/>
    <mergeCell ref="A1181:G1181"/>
    <mergeCell ref="J1181:K1181"/>
    <mergeCell ref="A1182:G1182"/>
    <mergeCell ref="J1182:K1182"/>
    <mergeCell ref="A1177:G1177"/>
    <mergeCell ref="J1177:K1177"/>
    <mergeCell ref="A1178:G1178"/>
    <mergeCell ref="J1178:K1178"/>
    <mergeCell ref="A1179:G1179"/>
    <mergeCell ref="J1179:K1179"/>
    <mergeCell ref="A1174:G1174"/>
    <mergeCell ref="J1174:K1174"/>
    <mergeCell ref="A1175:G1175"/>
    <mergeCell ref="J1175:K1175"/>
    <mergeCell ref="A1176:G1176"/>
    <mergeCell ref="J1176:K1176"/>
    <mergeCell ref="A1171:G1171"/>
    <mergeCell ref="J1171:K1171"/>
    <mergeCell ref="A1172:G1172"/>
    <mergeCell ref="J1172:K1172"/>
    <mergeCell ref="A1173:G1173"/>
    <mergeCell ref="J1173:K1173"/>
    <mergeCell ref="A1168:G1168"/>
    <mergeCell ref="J1168:K1168"/>
    <mergeCell ref="A1169:G1169"/>
    <mergeCell ref="J1169:K1169"/>
    <mergeCell ref="A1170:G1170"/>
    <mergeCell ref="J1170:K1170"/>
    <mergeCell ref="A1165:G1165"/>
    <mergeCell ref="J1165:K1165"/>
    <mergeCell ref="A1166:G1166"/>
    <mergeCell ref="J1166:K1166"/>
    <mergeCell ref="A1167:G1167"/>
    <mergeCell ref="J1167:K1167"/>
    <mergeCell ref="A1162:G1162"/>
    <mergeCell ref="J1162:K1162"/>
    <mergeCell ref="A1163:G1163"/>
    <mergeCell ref="J1163:K1163"/>
    <mergeCell ref="A1164:G1164"/>
    <mergeCell ref="J1164:K1164"/>
    <mergeCell ref="A1159:G1159"/>
    <mergeCell ref="J1159:K1159"/>
    <mergeCell ref="A1160:G1160"/>
    <mergeCell ref="J1160:K1160"/>
    <mergeCell ref="A1161:G1161"/>
    <mergeCell ref="J1161:K1161"/>
    <mergeCell ref="A1156:G1156"/>
    <mergeCell ref="J1156:K1156"/>
    <mergeCell ref="A1157:G1157"/>
    <mergeCell ref="J1157:K1157"/>
    <mergeCell ref="A1158:G1158"/>
    <mergeCell ref="J1158:K1158"/>
    <mergeCell ref="A1153:G1153"/>
    <mergeCell ref="J1153:K1153"/>
    <mergeCell ref="A1154:G1154"/>
    <mergeCell ref="J1154:K1154"/>
    <mergeCell ref="A1155:G1155"/>
    <mergeCell ref="J1155:K1155"/>
    <mergeCell ref="A1150:G1150"/>
    <mergeCell ref="J1150:K1150"/>
    <mergeCell ref="A1151:G1151"/>
    <mergeCell ref="J1151:K1151"/>
    <mergeCell ref="A1152:G1152"/>
    <mergeCell ref="J1152:K1152"/>
    <mergeCell ref="A1147:G1147"/>
    <mergeCell ref="J1147:K1147"/>
    <mergeCell ref="A1148:G1148"/>
    <mergeCell ref="J1148:K1148"/>
    <mergeCell ref="A1149:G1149"/>
    <mergeCell ref="J1149:K1149"/>
    <mergeCell ref="A1144:G1144"/>
    <mergeCell ref="J1144:K1144"/>
    <mergeCell ref="A1145:G1145"/>
    <mergeCell ref="J1145:K1145"/>
    <mergeCell ref="A1146:G1146"/>
    <mergeCell ref="J1146:K1146"/>
    <mergeCell ref="A1141:G1141"/>
    <mergeCell ref="J1141:K1141"/>
    <mergeCell ref="A1142:G1142"/>
    <mergeCell ref="J1142:K1142"/>
    <mergeCell ref="A1143:G1143"/>
    <mergeCell ref="J1143:K1143"/>
    <mergeCell ref="A1138:G1138"/>
    <mergeCell ref="H1138:H1140"/>
    <mergeCell ref="I1138:I1140"/>
    <mergeCell ref="J1138:K1140"/>
    <mergeCell ref="A1139:G1139"/>
    <mergeCell ref="A1140:G1140"/>
    <mergeCell ref="A1123:D1123"/>
    <mergeCell ref="F1123:G1123"/>
    <mergeCell ref="A1124:D1124"/>
    <mergeCell ref="F1124:G1124"/>
    <mergeCell ref="A1125:D1125"/>
    <mergeCell ref="F1125:G1125"/>
    <mergeCell ref="A1118:K1118"/>
    <mergeCell ref="A1120:D1120"/>
    <mergeCell ref="F1120:G1120"/>
    <mergeCell ref="A1121:D1121"/>
    <mergeCell ref="F1121:G1121"/>
    <mergeCell ref="A1122:D1122"/>
    <mergeCell ref="F1122:G1122"/>
    <mergeCell ref="A1115:K1115"/>
    <mergeCell ref="A1106:K1106"/>
    <mergeCell ref="A1108:K1108"/>
    <mergeCell ref="A1109:K1109"/>
    <mergeCell ref="A1110:K1110"/>
    <mergeCell ref="A1111:K1111"/>
    <mergeCell ref="A1112:K1112"/>
    <mergeCell ref="A1098:G1098"/>
    <mergeCell ref="H1098:I1098"/>
    <mergeCell ref="A1099:D1100"/>
    <mergeCell ref="E1099:I1099"/>
    <mergeCell ref="E1100:I1100"/>
    <mergeCell ref="A1103:K1103"/>
    <mergeCell ref="J1125:K1125"/>
    <mergeCell ref="A1128:K1128"/>
    <mergeCell ref="A1130:K1130"/>
    <mergeCell ref="A1136:K1136"/>
    <mergeCell ref="A1093:G1094"/>
    <mergeCell ref="H1093:I1093"/>
    <mergeCell ref="H1094:I1094"/>
    <mergeCell ref="A1095:D1097"/>
    <mergeCell ref="E1095:I1095"/>
    <mergeCell ref="E1096:I1096"/>
    <mergeCell ref="E1097:I1097"/>
    <mergeCell ref="A1089:G1090"/>
    <mergeCell ref="H1089:I1089"/>
    <mergeCell ref="H1090:I1090"/>
    <mergeCell ref="A1091:G1092"/>
    <mergeCell ref="H1091:I1091"/>
    <mergeCell ref="H1092:I1092"/>
    <mergeCell ref="H1084:H1086"/>
    <mergeCell ref="I1084:I1086"/>
    <mergeCell ref="A1087:A1088"/>
    <mergeCell ref="B1087:G1088"/>
    <mergeCell ref="H1087:I1087"/>
    <mergeCell ref="H1088:I1088"/>
    <mergeCell ref="A1084:A1086"/>
    <mergeCell ref="B1084:B1086"/>
    <mergeCell ref="D1084:D1086"/>
    <mergeCell ref="E1084:E1086"/>
    <mergeCell ref="F1084:F1086"/>
    <mergeCell ref="G1084:G1086"/>
    <mergeCell ref="I1078:I1080"/>
    <mergeCell ref="B1079:B1080"/>
    <mergeCell ref="D1081:D1083"/>
    <mergeCell ref="E1081:E1083"/>
    <mergeCell ref="F1081:F1083"/>
    <mergeCell ref="G1081:G1083"/>
    <mergeCell ref="H1081:H1083"/>
    <mergeCell ref="I1081:I1083"/>
    <mergeCell ref="B1082:B1083"/>
    <mergeCell ref="A1078:A1083"/>
    <mergeCell ref="D1078:D1080"/>
    <mergeCell ref="E1078:E1080"/>
    <mergeCell ref="F1078:F1080"/>
    <mergeCell ref="G1078:G1080"/>
    <mergeCell ref="H1078:H1080"/>
    <mergeCell ref="J1073:K1073"/>
    <mergeCell ref="A1075:A1077"/>
    <mergeCell ref="B1075:B1077"/>
    <mergeCell ref="D1075:D1077"/>
    <mergeCell ref="E1075:E1077"/>
    <mergeCell ref="F1075:F1077"/>
    <mergeCell ref="G1075:G1077"/>
    <mergeCell ref="H1075:H1077"/>
    <mergeCell ref="I1075:I1077"/>
    <mergeCell ref="C1068:E1068"/>
    <mergeCell ref="J1068:K1068"/>
    <mergeCell ref="A1069:E1069"/>
    <mergeCell ref="J1069:K1069"/>
    <mergeCell ref="A1071:K1071"/>
    <mergeCell ref="A1073:A1074"/>
    <mergeCell ref="B1073:B1074"/>
    <mergeCell ref="D1073:D1074"/>
    <mergeCell ref="F1073:G1073"/>
    <mergeCell ref="H1073:I1073"/>
    <mergeCell ref="C1065:E1065"/>
    <mergeCell ref="J1065:K1065"/>
    <mergeCell ref="C1066:E1066"/>
    <mergeCell ref="J1066:K1066"/>
    <mergeCell ref="C1067:E1067"/>
    <mergeCell ref="J1067:K1067"/>
    <mergeCell ref="C1062:E1062"/>
    <mergeCell ref="J1062:K1062"/>
    <mergeCell ref="C1063:E1063"/>
    <mergeCell ref="J1063:K1063"/>
    <mergeCell ref="C1064:E1064"/>
    <mergeCell ref="J1064:K1064"/>
    <mergeCell ref="C1059:E1059"/>
    <mergeCell ref="J1059:K1059"/>
    <mergeCell ref="C1060:E1060"/>
    <mergeCell ref="J1060:K1060"/>
    <mergeCell ref="C1061:E1061"/>
    <mergeCell ref="J1061:K1061"/>
    <mergeCell ref="C1056:E1056"/>
    <mergeCell ref="J1056:K1056"/>
    <mergeCell ref="C1057:E1057"/>
    <mergeCell ref="J1057:K1057"/>
    <mergeCell ref="C1058:E1058"/>
    <mergeCell ref="J1058:K1058"/>
    <mergeCell ref="C1053:E1053"/>
    <mergeCell ref="J1053:K1053"/>
    <mergeCell ref="C1054:E1054"/>
    <mergeCell ref="J1054:K1054"/>
    <mergeCell ref="C1055:E1055"/>
    <mergeCell ref="J1055:K1055"/>
    <mergeCell ref="C1050:E1050"/>
    <mergeCell ref="J1050:K1050"/>
    <mergeCell ref="C1051:E1051"/>
    <mergeCell ref="J1051:K1051"/>
    <mergeCell ref="C1052:E1052"/>
    <mergeCell ref="J1052:K1052"/>
    <mergeCell ref="J1045:K1046"/>
    <mergeCell ref="C1047:E1047"/>
    <mergeCell ref="J1047:K1047"/>
    <mergeCell ref="C1048:E1048"/>
    <mergeCell ref="J1048:K1048"/>
    <mergeCell ref="C1049:E1049"/>
    <mergeCell ref="J1049:K1049"/>
    <mergeCell ref="A1042:K1042"/>
    <mergeCell ref="A1044:A1046"/>
    <mergeCell ref="B1044:B1046"/>
    <mergeCell ref="C1044:E1044"/>
    <mergeCell ref="F1044:G1044"/>
    <mergeCell ref="H1044:K1044"/>
    <mergeCell ref="C1045:E1046"/>
    <mergeCell ref="F1045:F1046"/>
    <mergeCell ref="G1045:G1046"/>
    <mergeCell ref="H1045:I1045"/>
    <mergeCell ref="A1033:K1033"/>
    <mergeCell ref="A1035:K1035"/>
    <mergeCell ref="A1037:D1037"/>
    <mergeCell ref="F1037:G1037"/>
    <mergeCell ref="A1038:D1038"/>
    <mergeCell ref="F1038:G1038"/>
    <mergeCell ref="J1038:K1038"/>
    <mergeCell ref="A1027:K1027"/>
    <mergeCell ref="A1029:K1029"/>
    <mergeCell ref="A1031:K1031"/>
    <mergeCell ref="A1020:G1021"/>
    <mergeCell ref="H1020:I1020"/>
    <mergeCell ref="H1021:I1021"/>
    <mergeCell ref="A1022:D1024"/>
    <mergeCell ref="E1022:I1022"/>
    <mergeCell ref="E1023:I1023"/>
    <mergeCell ref="E1024:I1024"/>
    <mergeCell ref="A1016:G1017"/>
    <mergeCell ref="H1016:I1016"/>
    <mergeCell ref="H1017:I1017"/>
    <mergeCell ref="A1018:G1019"/>
    <mergeCell ref="H1018:I1018"/>
    <mergeCell ref="H1019:I1019"/>
    <mergeCell ref="G1012:G1013"/>
    <mergeCell ref="H1012:H1013"/>
    <mergeCell ref="I1012:I1013"/>
    <mergeCell ref="A1014:A1015"/>
    <mergeCell ref="B1014:G1015"/>
    <mergeCell ref="H1014:I1014"/>
    <mergeCell ref="H1015:I1015"/>
    <mergeCell ref="E1010:E1011"/>
    <mergeCell ref="F1010:F1011"/>
    <mergeCell ref="G1010:G1011"/>
    <mergeCell ref="H1010:H1011"/>
    <mergeCell ref="I1010:I1011"/>
    <mergeCell ref="A1012:A1013"/>
    <mergeCell ref="B1012:B1013"/>
    <mergeCell ref="D1012:D1013"/>
    <mergeCell ref="E1012:E1013"/>
    <mergeCell ref="F1012:F1013"/>
    <mergeCell ref="H1006:H1007"/>
    <mergeCell ref="I1006:I1007"/>
    <mergeCell ref="A1008:A1011"/>
    <mergeCell ref="D1008:D1009"/>
    <mergeCell ref="E1008:E1009"/>
    <mergeCell ref="F1008:F1009"/>
    <mergeCell ref="G1008:G1009"/>
    <mergeCell ref="H1008:H1009"/>
    <mergeCell ref="I1008:I1009"/>
    <mergeCell ref="D1010:D1011"/>
    <mergeCell ref="A1006:A1007"/>
    <mergeCell ref="B1006:B1007"/>
    <mergeCell ref="D1006:D1007"/>
    <mergeCell ref="E1006:E1007"/>
    <mergeCell ref="F1006:F1007"/>
    <mergeCell ref="G1006:G1007"/>
    <mergeCell ref="A1004:A1005"/>
    <mergeCell ref="B1004:B1005"/>
    <mergeCell ref="D1004:D1005"/>
    <mergeCell ref="F1004:G1004"/>
    <mergeCell ref="H1004:I1004"/>
    <mergeCell ref="J1004:K1004"/>
    <mergeCell ref="G997:G998"/>
    <mergeCell ref="H997:I997"/>
    <mergeCell ref="J997:K998"/>
    <mergeCell ref="C999:E999"/>
    <mergeCell ref="J999:K999"/>
    <mergeCell ref="A1000:E1000"/>
    <mergeCell ref="J1000:K1000"/>
    <mergeCell ref="A990:K990"/>
    <mergeCell ref="A992:K992"/>
    <mergeCell ref="A994:K994"/>
    <mergeCell ref="A996:A998"/>
    <mergeCell ref="B996:B998"/>
    <mergeCell ref="C996:E996"/>
    <mergeCell ref="F996:G996"/>
    <mergeCell ref="H996:K996"/>
    <mergeCell ref="C997:E998"/>
    <mergeCell ref="F997:F998"/>
    <mergeCell ref="A979:K979"/>
    <mergeCell ref="A981:D981"/>
    <mergeCell ref="F981:G981"/>
    <mergeCell ref="J981:K981"/>
    <mergeCell ref="A982:D982"/>
    <mergeCell ref="F982:G982"/>
    <mergeCell ref="J982:K982"/>
    <mergeCell ref="A970:K970"/>
    <mergeCell ref="A972:K972"/>
    <mergeCell ref="A974:K974"/>
    <mergeCell ref="A976:K976"/>
    <mergeCell ref="A963:G964"/>
    <mergeCell ref="H963:I963"/>
    <mergeCell ref="H964:I964"/>
    <mergeCell ref="A965:D967"/>
    <mergeCell ref="E965:I965"/>
    <mergeCell ref="E966:I966"/>
    <mergeCell ref="E967:I967"/>
    <mergeCell ref="A959:G960"/>
    <mergeCell ref="H959:I959"/>
    <mergeCell ref="H960:I960"/>
    <mergeCell ref="A961:G962"/>
    <mergeCell ref="H961:I961"/>
    <mergeCell ref="H962:I962"/>
    <mergeCell ref="G955:G956"/>
    <mergeCell ref="H955:H956"/>
    <mergeCell ref="I955:I956"/>
    <mergeCell ref="A957:A958"/>
    <mergeCell ref="B957:G958"/>
    <mergeCell ref="H957:I957"/>
    <mergeCell ref="H958:I958"/>
    <mergeCell ref="E953:E954"/>
    <mergeCell ref="F953:F954"/>
    <mergeCell ref="G953:G954"/>
    <mergeCell ref="H953:H954"/>
    <mergeCell ref="I953:I954"/>
    <mergeCell ref="A955:A956"/>
    <mergeCell ref="B955:B956"/>
    <mergeCell ref="D955:D956"/>
    <mergeCell ref="E955:E956"/>
    <mergeCell ref="F955:F956"/>
    <mergeCell ref="H949:H950"/>
    <mergeCell ref="I949:I950"/>
    <mergeCell ref="A951:A954"/>
    <mergeCell ref="D951:D952"/>
    <mergeCell ref="E951:E952"/>
    <mergeCell ref="F951:F952"/>
    <mergeCell ref="G951:G952"/>
    <mergeCell ref="H951:H952"/>
    <mergeCell ref="I951:I952"/>
    <mergeCell ref="D953:D954"/>
    <mergeCell ref="A949:A950"/>
    <mergeCell ref="B949:B950"/>
    <mergeCell ref="D949:D950"/>
    <mergeCell ref="E949:E950"/>
    <mergeCell ref="F949:F950"/>
    <mergeCell ref="G949:G950"/>
    <mergeCell ref="A947:A948"/>
    <mergeCell ref="B947:B948"/>
    <mergeCell ref="D947:D948"/>
    <mergeCell ref="F947:G947"/>
    <mergeCell ref="H947:I947"/>
    <mergeCell ref="J947:K947"/>
    <mergeCell ref="C934:E934"/>
    <mergeCell ref="J934:K934"/>
    <mergeCell ref="A935:E935"/>
    <mergeCell ref="J935:K935"/>
    <mergeCell ref="A937:K937"/>
    <mergeCell ref="A939:K939"/>
    <mergeCell ref="G930:G931"/>
    <mergeCell ref="H930:I930"/>
    <mergeCell ref="J930:K931"/>
    <mergeCell ref="C932:E932"/>
    <mergeCell ref="J932:K932"/>
    <mergeCell ref="C933:E933"/>
    <mergeCell ref="J933:K933"/>
    <mergeCell ref="A924:K924"/>
    <mergeCell ref="A926:K926"/>
    <mergeCell ref="A927:K927"/>
    <mergeCell ref="A929:A931"/>
    <mergeCell ref="B929:B931"/>
    <mergeCell ref="C929:E929"/>
    <mergeCell ref="F929:G929"/>
    <mergeCell ref="H929:K929"/>
    <mergeCell ref="C930:E931"/>
    <mergeCell ref="F930:F931"/>
    <mergeCell ref="A918:K918"/>
    <mergeCell ref="A920:D920"/>
    <mergeCell ref="F920:G920"/>
    <mergeCell ref="J920:K920"/>
    <mergeCell ref="A921:D921"/>
    <mergeCell ref="F921:G921"/>
    <mergeCell ref="J921:K921"/>
    <mergeCell ref="A911:K911"/>
    <mergeCell ref="A915:K915"/>
    <mergeCell ref="A902:D904"/>
    <mergeCell ref="E902:I902"/>
    <mergeCell ref="E903:I903"/>
    <mergeCell ref="E904:I904"/>
    <mergeCell ref="A907:K907"/>
    <mergeCell ref="A909:K909"/>
    <mergeCell ref="A912:K912"/>
    <mergeCell ref="A913:K913"/>
    <mergeCell ref="A914:K914"/>
    <mergeCell ref="A898:G899"/>
    <mergeCell ref="H898:I898"/>
    <mergeCell ref="H899:I899"/>
    <mergeCell ref="A900:G901"/>
    <mergeCell ref="H900:I900"/>
    <mergeCell ref="H901:I901"/>
    <mergeCell ref="I892:I893"/>
    <mergeCell ref="A894:A895"/>
    <mergeCell ref="B894:G895"/>
    <mergeCell ref="H894:I894"/>
    <mergeCell ref="H895:I895"/>
    <mergeCell ref="A896:G897"/>
    <mergeCell ref="H896:I896"/>
    <mergeCell ref="H897:I897"/>
    <mergeCell ref="G890:G891"/>
    <mergeCell ref="H890:H891"/>
    <mergeCell ref="I890:I891"/>
    <mergeCell ref="A892:A893"/>
    <mergeCell ref="B892:B893"/>
    <mergeCell ref="D892:D893"/>
    <mergeCell ref="E892:E893"/>
    <mergeCell ref="F892:F893"/>
    <mergeCell ref="G892:G893"/>
    <mergeCell ref="H892:H893"/>
    <mergeCell ref="H886:H887"/>
    <mergeCell ref="I886:I887"/>
    <mergeCell ref="A888:A891"/>
    <mergeCell ref="E888:E889"/>
    <mergeCell ref="F888:F889"/>
    <mergeCell ref="G888:G889"/>
    <mergeCell ref="H888:H889"/>
    <mergeCell ref="I888:I889"/>
    <mergeCell ref="E890:E891"/>
    <mergeCell ref="F890:F891"/>
    <mergeCell ref="A886:A887"/>
    <mergeCell ref="B886:B887"/>
    <mergeCell ref="D886:D887"/>
    <mergeCell ref="E886:E887"/>
    <mergeCell ref="F886:F887"/>
    <mergeCell ref="G886:G887"/>
    <mergeCell ref="A879:K879"/>
    <mergeCell ref="A881:K881"/>
    <mergeCell ref="A884:A885"/>
    <mergeCell ref="B884:B885"/>
    <mergeCell ref="D884:D885"/>
    <mergeCell ref="F884:G884"/>
    <mergeCell ref="H884:I884"/>
    <mergeCell ref="J884:K884"/>
    <mergeCell ref="C874:E874"/>
    <mergeCell ref="J874:K874"/>
    <mergeCell ref="C875:E875"/>
    <mergeCell ref="J875:K875"/>
    <mergeCell ref="A876:E876"/>
    <mergeCell ref="J876:K876"/>
    <mergeCell ref="A871:A873"/>
    <mergeCell ref="B871:B873"/>
    <mergeCell ref="C871:E871"/>
    <mergeCell ref="F871:G871"/>
    <mergeCell ref="H871:K871"/>
    <mergeCell ref="C872:E873"/>
    <mergeCell ref="F872:F873"/>
    <mergeCell ref="G872:G873"/>
    <mergeCell ref="H872:I872"/>
    <mergeCell ref="J872:K873"/>
    <mergeCell ref="A854:D854"/>
    <mergeCell ref="F854:G854"/>
    <mergeCell ref="A855:D855"/>
    <mergeCell ref="F855:G855"/>
    <mergeCell ref="J855:K855"/>
    <mergeCell ref="A869:K869"/>
    <mergeCell ref="A843:K843"/>
    <mergeCell ref="A845:K845"/>
    <mergeCell ref="A846:K846"/>
    <mergeCell ref="A848:K848"/>
    <mergeCell ref="A850:K850"/>
    <mergeCell ref="A852:K852"/>
    <mergeCell ref="A836:G837"/>
    <mergeCell ref="H836:I836"/>
    <mergeCell ref="H837:I837"/>
    <mergeCell ref="A838:D840"/>
    <mergeCell ref="E838:I838"/>
    <mergeCell ref="E839:I839"/>
    <mergeCell ref="E840:I840"/>
    <mergeCell ref="A832:G833"/>
    <mergeCell ref="H832:I832"/>
    <mergeCell ref="H833:I833"/>
    <mergeCell ref="A834:G835"/>
    <mergeCell ref="H834:I834"/>
    <mergeCell ref="H835:I835"/>
    <mergeCell ref="G828:G829"/>
    <mergeCell ref="H828:H829"/>
    <mergeCell ref="I828:I829"/>
    <mergeCell ref="A830:A831"/>
    <mergeCell ref="B830:G831"/>
    <mergeCell ref="H830:I830"/>
    <mergeCell ref="H831:I831"/>
    <mergeCell ref="E826:E827"/>
    <mergeCell ref="F826:F827"/>
    <mergeCell ref="G826:G827"/>
    <mergeCell ref="H826:H827"/>
    <mergeCell ref="I826:I827"/>
    <mergeCell ref="A828:A829"/>
    <mergeCell ref="B828:B829"/>
    <mergeCell ref="D828:D829"/>
    <mergeCell ref="E828:E829"/>
    <mergeCell ref="F828:F829"/>
    <mergeCell ref="H822:H823"/>
    <mergeCell ref="I822:I823"/>
    <mergeCell ref="A824:A827"/>
    <mergeCell ref="D824:D825"/>
    <mergeCell ref="E824:E825"/>
    <mergeCell ref="F824:F825"/>
    <mergeCell ref="G824:G825"/>
    <mergeCell ref="H824:H825"/>
    <mergeCell ref="I824:I825"/>
    <mergeCell ref="D826:D827"/>
    <mergeCell ref="A822:A823"/>
    <mergeCell ref="B822:B823"/>
    <mergeCell ref="D822:D823"/>
    <mergeCell ref="E822:E823"/>
    <mergeCell ref="F822:F823"/>
    <mergeCell ref="G822:G823"/>
    <mergeCell ref="A820:A821"/>
    <mergeCell ref="B820:B821"/>
    <mergeCell ref="D820:D821"/>
    <mergeCell ref="F820:G820"/>
    <mergeCell ref="H820:I820"/>
    <mergeCell ref="J820:K820"/>
    <mergeCell ref="A793:D793"/>
    <mergeCell ref="F793:G793"/>
    <mergeCell ref="A795:K795"/>
    <mergeCell ref="A815:K815"/>
    <mergeCell ref="A816:K816"/>
    <mergeCell ref="A817:K817"/>
    <mergeCell ref="A790:D790"/>
    <mergeCell ref="F790:G790"/>
    <mergeCell ref="A791:D791"/>
    <mergeCell ref="F791:G791"/>
    <mergeCell ref="A792:D792"/>
    <mergeCell ref="F792:G792"/>
    <mergeCell ref="A779:K779"/>
    <mergeCell ref="A781:K781"/>
    <mergeCell ref="A783:K783"/>
    <mergeCell ref="A785:K785"/>
    <mergeCell ref="A787:K787"/>
    <mergeCell ref="A789:D789"/>
    <mergeCell ref="F789:G789"/>
    <mergeCell ref="A772:G773"/>
    <mergeCell ref="H772:I772"/>
    <mergeCell ref="H773:I773"/>
    <mergeCell ref="A774:D776"/>
    <mergeCell ref="E774:I774"/>
    <mergeCell ref="E775:I775"/>
    <mergeCell ref="E776:I776"/>
    <mergeCell ref="A768:G769"/>
    <mergeCell ref="H768:I768"/>
    <mergeCell ref="H769:I769"/>
    <mergeCell ref="A770:G771"/>
    <mergeCell ref="H770:I770"/>
    <mergeCell ref="H771:I771"/>
    <mergeCell ref="G764:G765"/>
    <mergeCell ref="H764:H765"/>
    <mergeCell ref="I764:I765"/>
    <mergeCell ref="A766:A767"/>
    <mergeCell ref="B766:G767"/>
    <mergeCell ref="H766:I766"/>
    <mergeCell ref="H767:I767"/>
    <mergeCell ref="E762:E763"/>
    <mergeCell ref="F762:F763"/>
    <mergeCell ref="G762:G763"/>
    <mergeCell ref="H762:H763"/>
    <mergeCell ref="I762:I763"/>
    <mergeCell ref="A764:A765"/>
    <mergeCell ref="B764:B765"/>
    <mergeCell ref="D764:D765"/>
    <mergeCell ref="E764:E765"/>
    <mergeCell ref="F764:F765"/>
    <mergeCell ref="H758:H759"/>
    <mergeCell ref="I758:I759"/>
    <mergeCell ref="A760:A763"/>
    <mergeCell ref="D760:D761"/>
    <mergeCell ref="E760:E761"/>
    <mergeCell ref="F760:F761"/>
    <mergeCell ref="G760:G761"/>
    <mergeCell ref="H760:H761"/>
    <mergeCell ref="I760:I761"/>
    <mergeCell ref="D762:D763"/>
    <mergeCell ref="A758:A759"/>
    <mergeCell ref="B758:B759"/>
    <mergeCell ref="D758:D759"/>
    <mergeCell ref="E758:E759"/>
    <mergeCell ref="F758:F759"/>
    <mergeCell ref="G758:G759"/>
    <mergeCell ref="A756:A757"/>
    <mergeCell ref="B756:B757"/>
    <mergeCell ref="D756:D757"/>
    <mergeCell ref="F756:G756"/>
    <mergeCell ref="H756:I756"/>
    <mergeCell ref="J756:K756"/>
    <mergeCell ref="A742:G742"/>
    <mergeCell ref="J742:K742"/>
    <mergeCell ref="A744:K744"/>
    <mergeCell ref="A746:K746"/>
    <mergeCell ref="A749:K749"/>
    <mergeCell ref="A751:K751"/>
    <mergeCell ref="A739:G739"/>
    <mergeCell ref="J739:K739"/>
    <mergeCell ref="A740:G740"/>
    <mergeCell ref="J740:K740"/>
    <mergeCell ref="A741:G741"/>
    <mergeCell ref="J741:K741"/>
    <mergeCell ref="A736:G736"/>
    <mergeCell ref="J736:K736"/>
    <mergeCell ref="A737:G737"/>
    <mergeCell ref="J737:K737"/>
    <mergeCell ref="A738:G738"/>
    <mergeCell ref="J738:K738"/>
    <mergeCell ref="A733:G733"/>
    <mergeCell ref="J733:K733"/>
    <mergeCell ref="A734:G734"/>
    <mergeCell ref="J734:K734"/>
    <mergeCell ref="A735:G735"/>
    <mergeCell ref="J735:K735"/>
    <mergeCell ref="A730:G730"/>
    <mergeCell ref="J730:K730"/>
    <mergeCell ref="A731:G731"/>
    <mergeCell ref="J731:K731"/>
    <mergeCell ref="A732:G732"/>
    <mergeCell ref="J732:K732"/>
    <mergeCell ref="A728:G728"/>
    <mergeCell ref="J728:K728"/>
    <mergeCell ref="A729:G729"/>
    <mergeCell ref="J729:K729"/>
    <mergeCell ref="A724:G724"/>
    <mergeCell ref="J724:K724"/>
    <mergeCell ref="A725:G725"/>
    <mergeCell ref="J725:K725"/>
    <mergeCell ref="A726:G726"/>
    <mergeCell ref="J726:K726"/>
    <mergeCell ref="J711:K711"/>
    <mergeCell ref="A714:K714"/>
    <mergeCell ref="A717:K717"/>
    <mergeCell ref="A719:K719"/>
    <mergeCell ref="A721:G721"/>
    <mergeCell ref="H721:H723"/>
    <mergeCell ref="I721:I723"/>
    <mergeCell ref="J721:K723"/>
    <mergeCell ref="A722:G722"/>
    <mergeCell ref="A723:G723"/>
    <mergeCell ref="A710:D710"/>
    <mergeCell ref="F710:G710"/>
    <mergeCell ref="A711:D711"/>
    <mergeCell ref="F711:G711"/>
    <mergeCell ref="A707:D707"/>
    <mergeCell ref="F707:G707"/>
    <mergeCell ref="A708:D708"/>
    <mergeCell ref="F708:G708"/>
    <mergeCell ref="A709:D709"/>
    <mergeCell ref="F709:G709"/>
    <mergeCell ref="A698:K698"/>
    <mergeCell ref="A700:L700"/>
    <mergeCell ref="A702:K702"/>
    <mergeCell ref="A704:K704"/>
    <mergeCell ref="A706:D706"/>
    <mergeCell ref="F706:G706"/>
    <mergeCell ref="A727:G727"/>
    <mergeCell ref="J727:K727"/>
    <mergeCell ref="A687:G687"/>
    <mergeCell ref="H687:I687"/>
    <mergeCell ref="A688:D689"/>
    <mergeCell ref="E688:I688"/>
    <mergeCell ref="E689:I689"/>
    <mergeCell ref="A695:K695"/>
    <mergeCell ref="A682:G683"/>
    <mergeCell ref="H682:I682"/>
    <mergeCell ref="H683:I683"/>
    <mergeCell ref="A684:D686"/>
    <mergeCell ref="E684:I684"/>
    <mergeCell ref="E685:I685"/>
    <mergeCell ref="E686:I686"/>
    <mergeCell ref="A678:G679"/>
    <mergeCell ref="H678:I678"/>
    <mergeCell ref="H679:I679"/>
    <mergeCell ref="A680:G681"/>
    <mergeCell ref="H680:I680"/>
    <mergeCell ref="H681:I681"/>
    <mergeCell ref="H673:H675"/>
    <mergeCell ref="I673:I675"/>
    <mergeCell ref="A676:A677"/>
    <mergeCell ref="B676:G677"/>
    <mergeCell ref="H676:I676"/>
    <mergeCell ref="H677:I677"/>
    <mergeCell ref="A673:A675"/>
    <mergeCell ref="B673:B675"/>
    <mergeCell ref="D673:D675"/>
    <mergeCell ref="E673:E675"/>
    <mergeCell ref="F673:F675"/>
    <mergeCell ref="G673:G675"/>
    <mergeCell ref="I667:I669"/>
    <mergeCell ref="B668:B669"/>
    <mergeCell ref="D670:D672"/>
    <mergeCell ref="E670:E672"/>
    <mergeCell ref="F670:F672"/>
    <mergeCell ref="G670:G672"/>
    <mergeCell ref="H670:H672"/>
    <mergeCell ref="I670:I672"/>
    <mergeCell ref="B671:B672"/>
    <mergeCell ref="A667:A672"/>
    <mergeCell ref="D667:D669"/>
    <mergeCell ref="E667:E669"/>
    <mergeCell ref="F667:F669"/>
    <mergeCell ref="G667:G669"/>
    <mergeCell ref="H667:H669"/>
    <mergeCell ref="J662:K662"/>
    <mergeCell ref="A664:A666"/>
    <mergeCell ref="B664:B666"/>
    <mergeCell ref="D664:D666"/>
    <mergeCell ref="E664:E666"/>
    <mergeCell ref="F664:F666"/>
    <mergeCell ref="G664:G666"/>
    <mergeCell ref="H664:H666"/>
    <mergeCell ref="I664:I666"/>
    <mergeCell ref="A653:K653"/>
    <mergeCell ref="A655:K655"/>
    <mergeCell ref="A657:K657"/>
    <mergeCell ref="A658:K658"/>
    <mergeCell ref="A659:K659"/>
    <mergeCell ref="A662:A663"/>
    <mergeCell ref="B662:B663"/>
    <mergeCell ref="D662:D663"/>
    <mergeCell ref="F662:G662"/>
    <mergeCell ref="H662:I662"/>
    <mergeCell ref="A641:K641"/>
    <mergeCell ref="A643:K643"/>
    <mergeCell ref="A645:K645"/>
    <mergeCell ref="A647:K647"/>
    <mergeCell ref="A649:K649"/>
    <mergeCell ref="A651:K651"/>
    <mergeCell ref="A631:D632"/>
    <mergeCell ref="E631:I631"/>
    <mergeCell ref="E632:I632"/>
    <mergeCell ref="A633:K633"/>
    <mergeCell ref="A634:K634"/>
    <mergeCell ref="A636:K636"/>
    <mergeCell ref="A627:D629"/>
    <mergeCell ref="E627:I627"/>
    <mergeCell ref="E628:I628"/>
    <mergeCell ref="E629:I629"/>
    <mergeCell ref="A630:G630"/>
    <mergeCell ref="H630:I630"/>
    <mergeCell ref="A623:G624"/>
    <mergeCell ref="H623:I623"/>
    <mergeCell ref="H624:I624"/>
    <mergeCell ref="A625:G626"/>
    <mergeCell ref="H625:I625"/>
    <mergeCell ref="H626:I626"/>
    <mergeCell ref="A619:A620"/>
    <mergeCell ref="B619:G620"/>
    <mergeCell ref="H619:I619"/>
    <mergeCell ref="H620:I620"/>
    <mergeCell ref="A621:G622"/>
    <mergeCell ref="H621:I621"/>
    <mergeCell ref="H622:I622"/>
    <mergeCell ref="F616:F618"/>
    <mergeCell ref="G616:G618"/>
    <mergeCell ref="H616:H618"/>
    <mergeCell ref="I616:I618"/>
    <mergeCell ref="C617:D617"/>
    <mergeCell ref="C618:D618"/>
    <mergeCell ref="B614:B615"/>
    <mergeCell ref="C614:D614"/>
    <mergeCell ref="C615:D615"/>
    <mergeCell ref="A616:B618"/>
    <mergeCell ref="C616:D616"/>
    <mergeCell ref="E616:E618"/>
    <mergeCell ref="I610:I612"/>
    <mergeCell ref="B611:B612"/>
    <mergeCell ref="C611:D611"/>
    <mergeCell ref="C612:D612"/>
    <mergeCell ref="C613:D613"/>
    <mergeCell ref="E613:E615"/>
    <mergeCell ref="F613:F615"/>
    <mergeCell ref="G613:G615"/>
    <mergeCell ref="H613:H615"/>
    <mergeCell ref="I613:I615"/>
    <mergeCell ref="H607:H609"/>
    <mergeCell ref="I607:I609"/>
    <mergeCell ref="C608:D608"/>
    <mergeCell ref="C609:D609"/>
    <mergeCell ref="A610:A615"/>
    <mergeCell ref="C610:D610"/>
    <mergeCell ref="E610:E612"/>
    <mergeCell ref="F610:F612"/>
    <mergeCell ref="G610:G612"/>
    <mergeCell ref="H610:H612"/>
    <mergeCell ref="C606:D606"/>
    <mergeCell ref="A607:B609"/>
    <mergeCell ref="C607:D607"/>
    <mergeCell ref="E607:E609"/>
    <mergeCell ref="F607:F609"/>
    <mergeCell ref="G607:G609"/>
    <mergeCell ref="H603:H604"/>
    <mergeCell ref="I603:I604"/>
    <mergeCell ref="C604:D604"/>
    <mergeCell ref="A605:B606"/>
    <mergeCell ref="C605:D605"/>
    <mergeCell ref="E605:E606"/>
    <mergeCell ref="F605:F606"/>
    <mergeCell ref="G605:G606"/>
    <mergeCell ref="H605:H606"/>
    <mergeCell ref="I605:I606"/>
    <mergeCell ref="C602:D602"/>
    <mergeCell ref="A603:B604"/>
    <mergeCell ref="C603:D603"/>
    <mergeCell ref="E603:E604"/>
    <mergeCell ref="F603:F604"/>
    <mergeCell ref="G603:G604"/>
    <mergeCell ref="I598:I599"/>
    <mergeCell ref="C599:D599"/>
    <mergeCell ref="A600:B602"/>
    <mergeCell ref="C600:D600"/>
    <mergeCell ref="E600:E602"/>
    <mergeCell ref="F600:F602"/>
    <mergeCell ref="G600:G602"/>
    <mergeCell ref="H600:H602"/>
    <mergeCell ref="I600:I602"/>
    <mergeCell ref="C601:D601"/>
    <mergeCell ref="A598:B599"/>
    <mergeCell ref="C598:D598"/>
    <mergeCell ref="E598:E599"/>
    <mergeCell ref="F598:F599"/>
    <mergeCell ref="G598:G599"/>
    <mergeCell ref="H598:H599"/>
    <mergeCell ref="A553:K553"/>
    <mergeCell ref="A592:K592"/>
    <mergeCell ref="A593:K593"/>
    <mergeCell ref="A594:K594"/>
    <mergeCell ref="A596:B597"/>
    <mergeCell ref="C596:D596"/>
    <mergeCell ref="F596:G596"/>
    <mergeCell ref="H596:I596"/>
    <mergeCell ref="J596:K596"/>
    <mergeCell ref="C597:D597"/>
    <mergeCell ref="A548:G549"/>
    <mergeCell ref="H548:I548"/>
    <mergeCell ref="H549:I549"/>
    <mergeCell ref="A550:D552"/>
    <mergeCell ref="E550:I550"/>
    <mergeCell ref="E551:I551"/>
    <mergeCell ref="E552:I552"/>
    <mergeCell ref="A544:G545"/>
    <mergeCell ref="H544:I544"/>
    <mergeCell ref="H545:I545"/>
    <mergeCell ref="A546:G547"/>
    <mergeCell ref="H546:I546"/>
    <mergeCell ref="H547:I547"/>
    <mergeCell ref="I540:I541"/>
    <mergeCell ref="C541:D541"/>
    <mergeCell ref="A542:A543"/>
    <mergeCell ref="B542:G543"/>
    <mergeCell ref="H542:I542"/>
    <mergeCell ref="H543:I543"/>
    <mergeCell ref="A540:B541"/>
    <mergeCell ref="C540:D540"/>
    <mergeCell ref="E540:E541"/>
    <mergeCell ref="F540:F541"/>
    <mergeCell ref="G540:G541"/>
    <mergeCell ref="H540:H541"/>
    <mergeCell ref="C538:D538"/>
    <mergeCell ref="E538:E539"/>
    <mergeCell ref="F538:F539"/>
    <mergeCell ref="G538:G539"/>
    <mergeCell ref="H538:H539"/>
    <mergeCell ref="I538:I539"/>
    <mergeCell ref="C539:D539"/>
    <mergeCell ref="I534:I535"/>
    <mergeCell ref="C535:D535"/>
    <mergeCell ref="A536:A539"/>
    <mergeCell ref="C536:D536"/>
    <mergeCell ref="E536:E537"/>
    <mergeCell ref="F536:F537"/>
    <mergeCell ref="G536:G537"/>
    <mergeCell ref="H536:H537"/>
    <mergeCell ref="I536:I537"/>
    <mergeCell ref="C537:D537"/>
    <mergeCell ref="A534:B535"/>
    <mergeCell ref="C534:D534"/>
    <mergeCell ref="E534:E535"/>
    <mergeCell ref="F534:F535"/>
    <mergeCell ref="G534:G535"/>
    <mergeCell ref="H534:H535"/>
    <mergeCell ref="A501:K501"/>
    <mergeCell ref="A528:K528"/>
    <mergeCell ref="A529:K529"/>
    <mergeCell ref="A530:K530"/>
    <mergeCell ref="A532:B533"/>
    <mergeCell ref="C532:D532"/>
    <mergeCell ref="F532:G532"/>
    <mergeCell ref="H532:I532"/>
    <mergeCell ref="J532:K532"/>
    <mergeCell ref="C533:D533"/>
    <mergeCell ref="A495:G495"/>
    <mergeCell ref="H495:I495"/>
    <mergeCell ref="A496:D497"/>
    <mergeCell ref="E496:I496"/>
    <mergeCell ref="E497:I497"/>
    <mergeCell ref="A498:K498"/>
    <mergeCell ref="A490:G491"/>
    <mergeCell ref="H490:I490"/>
    <mergeCell ref="H491:I491"/>
    <mergeCell ref="A492:D494"/>
    <mergeCell ref="E492:I492"/>
    <mergeCell ref="E493:I493"/>
    <mergeCell ref="E494:I494"/>
    <mergeCell ref="A486:G487"/>
    <mergeCell ref="H486:I486"/>
    <mergeCell ref="H487:I487"/>
    <mergeCell ref="A488:G489"/>
    <mergeCell ref="H488:I488"/>
    <mergeCell ref="H489:I489"/>
    <mergeCell ref="I482:I483"/>
    <mergeCell ref="C483:D483"/>
    <mergeCell ref="A484:A485"/>
    <mergeCell ref="B484:G485"/>
    <mergeCell ref="H484:I484"/>
    <mergeCell ref="H485:I485"/>
    <mergeCell ref="A482:B483"/>
    <mergeCell ref="C482:D482"/>
    <mergeCell ref="E482:E483"/>
    <mergeCell ref="F482:F483"/>
    <mergeCell ref="G482:G483"/>
    <mergeCell ref="H482:H483"/>
    <mergeCell ref="C480:D480"/>
    <mergeCell ref="E480:E481"/>
    <mergeCell ref="F480:F481"/>
    <mergeCell ref="G480:G481"/>
    <mergeCell ref="H480:H481"/>
    <mergeCell ref="I480:I481"/>
    <mergeCell ref="C481:D481"/>
    <mergeCell ref="I476:I477"/>
    <mergeCell ref="C477:D477"/>
    <mergeCell ref="A478:A481"/>
    <mergeCell ref="C478:D478"/>
    <mergeCell ref="E478:E479"/>
    <mergeCell ref="F478:F479"/>
    <mergeCell ref="G478:G479"/>
    <mergeCell ref="H478:H479"/>
    <mergeCell ref="I478:I479"/>
    <mergeCell ref="C479:D479"/>
    <mergeCell ref="A476:B477"/>
    <mergeCell ref="C476:D476"/>
    <mergeCell ref="E476:E477"/>
    <mergeCell ref="F476:F477"/>
    <mergeCell ref="G476:G477"/>
    <mergeCell ref="H476:H477"/>
    <mergeCell ref="A448:K448"/>
    <mergeCell ref="A470:K470"/>
    <mergeCell ref="A471:K471"/>
    <mergeCell ref="A472:K472"/>
    <mergeCell ref="A474:B475"/>
    <mergeCell ref="C474:D474"/>
    <mergeCell ref="F474:G474"/>
    <mergeCell ref="H474:I474"/>
    <mergeCell ref="J474:K474"/>
    <mergeCell ref="C475:D475"/>
    <mergeCell ref="A443:G443"/>
    <mergeCell ref="H443:I443"/>
    <mergeCell ref="A444:D445"/>
    <mergeCell ref="E444:I444"/>
    <mergeCell ref="E445:I445"/>
    <mergeCell ref="A446:K446"/>
    <mergeCell ref="A438:G439"/>
    <mergeCell ref="H438:I438"/>
    <mergeCell ref="H439:I439"/>
    <mergeCell ref="A440:D442"/>
    <mergeCell ref="E440:I440"/>
    <mergeCell ref="E441:I441"/>
    <mergeCell ref="E442:I442"/>
    <mergeCell ref="A434:G435"/>
    <mergeCell ref="H434:I434"/>
    <mergeCell ref="H435:I435"/>
    <mergeCell ref="A436:G437"/>
    <mergeCell ref="H436:I436"/>
    <mergeCell ref="H437:I437"/>
    <mergeCell ref="I429:I431"/>
    <mergeCell ref="C430:D430"/>
    <mergeCell ref="C431:D431"/>
    <mergeCell ref="A432:A433"/>
    <mergeCell ref="B432:G433"/>
    <mergeCell ref="H432:I432"/>
    <mergeCell ref="H433:I433"/>
    <mergeCell ref="H426:H428"/>
    <mergeCell ref="I426:I428"/>
    <mergeCell ref="C427:D427"/>
    <mergeCell ref="C428:D428"/>
    <mergeCell ref="A429:B431"/>
    <mergeCell ref="C429:D429"/>
    <mergeCell ref="E429:E431"/>
    <mergeCell ref="F429:F431"/>
    <mergeCell ref="G429:G431"/>
    <mergeCell ref="H429:H431"/>
    <mergeCell ref="C424:D424"/>
    <mergeCell ref="C425:D425"/>
    <mergeCell ref="C426:D426"/>
    <mergeCell ref="E426:E428"/>
    <mergeCell ref="F426:F428"/>
    <mergeCell ref="G426:G428"/>
    <mergeCell ref="I420:I422"/>
    <mergeCell ref="C421:D421"/>
    <mergeCell ref="C422:D422"/>
    <mergeCell ref="A423:A428"/>
    <mergeCell ref="C423:D423"/>
    <mergeCell ref="E423:E425"/>
    <mergeCell ref="F423:F425"/>
    <mergeCell ref="G423:G425"/>
    <mergeCell ref="H423:H425"/>
    <mergeCell ref="I423:I425"/>
    <mergeCell ref="A420:B422"/>
    <mergeCell ref="C420:D420"/>
    <mergeCell ref="E420:E422"/>
    <mergeCell ref="F420:F422"/>
    <mergeCell ref="G420:G422"/>
    <mergeCell ref="H420:H422"/>
    <mergeCell ref="A395:K395"/>
    <mergeCell ref="A414:K414"/>
    <mergeCell ref="A415:K415"/>
    <mergeCell ref="A416:K416"/>
    <mergeCell ref="A418:B419"/>
    <mergeCell ref="C418:D418"/>
    <mergeCell ref="F418:G418"/>
    <mergeCell ref="H418:I418"/>
    <mergeCell ref="J418:K418"/>
    <mergeCell ref="C419:D419"/>
    <mergeCell ref="A390:G391"/>
    <mergeCell ref="H390:I390"/>
    <mergeCell ref="H391:I391"/>
    <mergeCell ref="A392:D394"/>
    <mergeCell ref="E392:I392"/>
    <mergeCell ref="E393:I393"/>
    <mergeCell ref="E394:I394"/>
    <mergeCell ref="A386:G387"/>
    <mergeCell ref="H386:I386"/>
    <mergeCell ref="H387:I387"/>
    <mergeCell ref="A388:G389"/>
    <mergeCell ref="H388:I388"/>
    <mergeCell ref="H389:I389"/>
    <mergeCell ref="I382:I383"/>
    <mergeCell ref="C383:D383"/>
    <mergeCell ref="A384:A385"/>
    <mergeCell ref="B384:G385"/>
    <mergeCell ref="H384:I384"/>
    <mergeCell ref="H385:I385"/>
    <mergeCell ref="A382:B383"/>
    <mergeCell ref="C382:D382"/>
    <mergeCell ref="E382:E383"/>
    <mergeCell ref="F382:F383"/>
    <mergeCell ref="G382:G383"/>
    <mergeCell ref="H382:H383"/>
    <mergeCell ref="I376:I377"/>
    <mergeCell ref="C377:D377"/>
    <mergeCell ref="A378:A381"/>
    <mergeCell ref="C378:D378"/>
    <mergeCell ref="C379:D379"/>
    <mergeCell ref="C380:D380"/>
    <mergeCell ref="C381:D381"/>
    <mergeCell ref="A376:B377"/>
    <mergeCell ref="C376:D376"/>
    <mergeCell ref="E376:E377"/>
    <mergeCell ref="F376:F377"/>
    <mergeCell ref="G376:G377"/>
    <mergeCell ref="H376:H377"/>
    <mergeCell ref="A369:K369"/>
    <mergeCell ref="A370:K370"/>
    <mergeCell ref="A371:K371"/>
    <mergeCell ref="A374:B375"/>
    <mergeCell ref="C374:D374"/>
    <mergeCell ref="F374:G374"/>
    <mergeCell ref="H374:I374"/>
    <mergeCell ref="J374:K374"/>
    <mergeCell ref="C375:D375"/>
    <mergeCell ref="A312:K312"/>
    <mergeCell ref="A315:K315"/>
    <mergeCell ref="A360:K360"/>
    <mergeCell ref="A362:K362"/>
    <mergeCell ref="A364:K364"/>
    <mergeCell ref="A366:K366"/>
    <mergeCell ref="A300:K300"/>
    <mergeCell ref="A302:K302"/>
    <mergeCell ref="A304:K304"/>
    <mergeCell ref="A306:K306"/>
    <mergeCell ref="A308:K308"/>
    <mergeCell ref="A310:K310"/>
    <mergeCell ref="A297:C297"/>
    <mergeCell ref="D297:E297"/>
    <mergeCell ref="F297:G297"/>
    <mergeCell ref="H297:I297"/>
    <mergeCell ref="J297:K297"/>
    <mergeCell ref="A298:C298"/>
    <mergeCell ref="D298:E298"/>
    <mergeCell ref="F298:G298"/>
    <mergeCell ref="H298:I298"/>
    <mergeCell ref="J298:K298"/>
    <mergeCell ref="H295:I295"/>
    <mergeCell ref="A296:C296"/>
    <mergeCell ref="D296:E296"/>
    <mergeCell ref="F296:G296"/>
    <mergeCell ref="H296:I296"/>
    <mergeCell ref="J296:K296"/>
    <mergeCell ref="A289:K289"/>
    <mergeCell ref="A291:K291"/>
    <mergeCell ref="A293:C295"/>
    <mergeCell ref="D293:E293"/>
    <mergeCell ref="F293:I293"/>
    <mergeCell ref="J293:K295"/>
    <mergeCell ref="D294:E294"/>
    <mergeCell ref="F294:I294"/>
    <mergeCell ref="D295:E295"/>
    <mergeCell ref="F295:G295"/>
    <mergeCell ref="H266:K266"/>
    <mergeCell ref="B268:C268"/>
    <mergeCell ref="F268:G268"/>
    <mergeCell ref="B269:C269"/>
    <mergeCell ref="F269:G269"/>
    <mergeCell ref="A270:E270"/>
    <mergeCell ref="F270:G270"/>
    <mergeCell ref="B258:C258"/>
    <mergeCell ref="F258:G258"/>
    <mergeCell ref="A259:E259"/>
    <mergeCell ref="F259:G259"/>
    <mergeCell ref="A264:K264"/>
    <mergeCell ref="A266:A267"/>
    <mergeCell ref="B266:C267"/>
    <mergeCell ref="D266:D267"/>
    <mergeCell ref="E266:E267"/>
    <mergeCell ref="F266:G267"/>
    <mergeCell ref="B255:C255"/>
    <mergeCell ref="F255:G255"/>
    <mergeCell ref="B256:C256"/>
    <mergeCell ref="F256:G256"/>
    <mergeCell ref="B257:C257"/>
    <mergeCell ref="F257:G257"/>
    <mergeCell ref="B252:C252"/>
    <mergeCell ref="F252:G252"/>
    <mergeCell ref="B253:C253"/>
    <mergeCell ref="F253:G253"/>
    <mergeCell ref="B254:C254"/>
    <mergeCell ref="F254:G254"/>
    <mergeCell ref="B249:C249"/>
    <mergeCell ref="F249:G249"/>
    <mergeCell ref="B250:C250"/>
    <mergeCell ref="F250:G250"/>
    <mergeCell ref="B251:C251"/>
    <mergeCell ref="F251:G251"/>
    <mergeCell ref="B246:C246"/>
    <mergeCell ref="F246:G246"/>
    <mergeCell ref="B247:C247"/>
    <mergeCell ref="F247:G247"/>
    <mergeCell ref="B248:C248"/>
    <mergeCell ref="F248:G248"/>
    <mergeCell ref="B242:C242"/>
    <mergeCell ref="F242:G242"/>
    <mergeCell ref="B243:C243"/>
    <mergeCell ref="B244:C244"/>
    <mergeCell ref="B245:C245"/>
    <mergeCell ref="F245:G245"/>
    <mergeCell ref="H237:K237"/>
    <mergeCell ref="B239:C239"/>
    <mergeCell ref="F239:G239"/>
    <mergeCell ref="B240:C240"/>
    <mergeCell ref="F240:G240"/>
    <mergeCell ref="B241:C241"/>
    <mergeCell ref="F241:G241"/>
    <mergeCell ref="B230:C230"/>
    <mergeCell ref="F230:G230"/>
    <mergeCell ref="B231:C231"/>
    <mergeCell ref="F231:G231"/>
    <mergeCell ref="A237:A238"/>
    <mergeCell ref="B237:C238"/>
    <mergeCell ref="D237:D238"/>
    <mergeCell ref="E237:E238"/>
    <mergeCell ref="F237:G238"/>
    <mergeCell ref="B227:C227"/>
    <mergeCell ref="F227:G227"/>
    <mergeCell ref="B228:C228"/>
    <mergeCell ref="F228:G228"/>
    <mergeCell ref="B229:C229"/>
    <mergeCell ref="F229:G229"/>
    <mergeCell ref="B224:C224"/>
    <mergeCell ref="F224:G224"/>
    <mergeCell ref="B225:C225"/>
    <mergeCell ref="F225:G225"/>
    <mergeCell ref="B226:C226"/>
    <mergeCell ref="F226:G226"/>
    <mergeCell ref="B221:C221"/>
    <mergeCell ref="F221:G221"/>
    <mergeCell ref="B222:C222"/>
    <mergeCell ref="F222:G222"/>
    <mergeCell ref="B223:C223"/>
    <mergeCell ref="F223:G223"/>
    <mergeCell ref="B218:C218"/>
    <mergeCell ref="F218:G218"/>
    <mergeCell ref="B219:C219"/>
    <mergeCell ref="F219:G219"/>
    <mergeCell ref="B220:C220"/>
    <mergeCell ref="F220:G220"/>
    <mergeCell ref="B215:C215"/>
    <mergeCell ref="F215:G215"/>
    <mergeCell ref="B216:C216"/>
    <mergeCell ref="F216:G216"/>
    <mergeCell ref="B217:C217"/>
    <mergeCell ref="F217:G217"/>
    <mergeCell ref="B212:C212"/>
    <mergeCell ref="F212:G212"/>
    <mergeCell ref="B213:C213"/>
    <mergeCell ref="F213:G213"/>
    <mergeCell ref="B214:C214"/>
    <mergeCell ref="F214:G214"/>
    <mergeCell ref="F208:G208"/>
    <mergeCell ref="B209:C209"/>
    <mergeCell ref="F209:G209"/>
    <mergeCell ref="B210:C210"/>
    <mergeCell ref="F210:G210"/>
    <mergeCell ref="B211:C211"/>
    <mergeCell ref="F211:G211"/>
    <mergeCell ref="B205:C205"/>
    <mergeCell ref="F205:G205"/>
    <mergeCell ref="B206:C206"/>
    <mergeCell ref="F206:G206"/>
    <mergeCell ref="B207:C207"/>
    <mergeCell ref="F207:G207"/>
    <mergeCell ref="B202:C202"/>
    <mergeCell ref="F202:G202"/>
    <mergeCell ref="B203:C203"/>
    <mergeCell ref="F203:G203"/>
    <mergeCell ref="B204:C204"/>
    <mergeCell ref="F204:G204"/>
    <mergeCell ref="K161:K162"/>
    <mergeCell ref="A173:K173"/>
    <mergeCell ref="A198:K198"/>
    <mergeCell ref="A200:A201"/>
    <mergeCell ref="B200:C201"/>
    <mergeCell ref="D200:D201"/>
    <mergeCell ref="E200:E201"/>
    <mergeCell ref="F200:G201"/>
    <mergeCell ref="H200:K200"/>
    <mergeCell ref="A152:K152"/>
    <mergeCell ref="A154:K154"/>
    <mergeCell ref="A156:K156"/>
    <mergeCell ref="A158:C158"/>
    <mergeCell ref="A160:K160"/>
    <mergeCell ref="A161:A162"/>
    <mergeCell ref="B161:B162"/>
    <mergeCell ref="C161:D161"/>
    <mergeCell ref="E161:H161"/>
    <mergeCell ref="I161:J161"/>
    <mergeCell ref="A143:B143"/>
    <mergeCell ref="A144:B144"/>
    <mergeCell ref="A145:B145"/>
    <mergeCell ref="A146:B146"/>
    <mergeCell ref="A148:K148"/>
    <mergeCell ref="A150:K150"/>
    <mergeCell ref="A131:K131"/>
    <mergeCell ref="A132:K132"/>
    <mergeCell ref="A134:K134"/>
    <mergeCell ref="A136:K136"/>
    <mergeCell ref="A139:K139"/>
    <mergeCell ref="A141:K141"/>
    <mergeCell ref="A122:K122"/>
    <mergeCell ref="A123:K123"/>
    <mergeCell ref="A125:K125"/>
    <mergeCell ref="A127:K127"/>
    <mergeCell ref="A128:K128"/>
    <mergeCell ref="A129:K129"/>
    <mergeCell ref="A114:K114"/>
    <mergeCell ref="A115:K115"/>
    <mergeCell ref="A116:K116"/>
    <mergeCell ref="A117:K117"/>
    <mergeCell ref="A118:K118"/>
    <mergeCell ref="A120:K120"/>
    <mergeCell ref="A105:K105"/>
    <mergeCell ref="A106:K106"/>
    <mergeCell ref="A107:K107"/>
    <mergeCell ref="A108:K108"/>
    <mergeCell ref="A110:K110"/>
    <mergeCell ref="A112:K112"/>
    <mergeCell ref="B97:K97"/>
    <mergeCell ref="B98:K98"/>
    <mergeCell ref="B99:K99"/>
    <mergeCell ref="A100:K100"/>
    <mergeCell ref="A102:K102"/>
    <mergeCell ref="A103:K103"/>
    <mergeCell ref="A87:K87"/>
    <mergeCell ref="A89:K89"/>
    <mergeCell ref="A91:K91"/>
    <mergeCell ref="A93:K93"/>
    <mergeCell ref="A94:K94"/>
    <mergeCell ref="B96:K96"/>
    <mergeCell ref="A1:K75"/>
    <mergeCell ref="A77:K77"/>
    <mergeCell ref="A79:K79"/>
    <mergeCell ref="A81:K81"/>
    <mergeCell ref="A83:K83"/>
    <mergeCell ref="A85:K85"/>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M265"/>
  <sheetViews>
    <sheetView topLeftCell="A247" workbookViewId="0">
      <selection activeCell="J223" sqref="J223"/>
    </sheetView>
  </sheetViews>
  <sheetFormatPr defaultRowHeight="12.75"/>
  <cols>
    <col min="1" max="1" width="12.42578125" style="1" customWidth="1"/>
    <col min="2" max="2" width="22.42578125" style="1" customWidth="1"/>
    <col min="3" max="3" width="13.7109375" style="1" customWidth="1"/>
    <col min="4" max="4" width="10.5703125" style="1" customWidth="1"/>
    <col min="5" max="5" width="9" style="1" customWidth="1"/>
    <col min="6" max="6" width="11.85546875" style="1" customWidth="1"/>
    <col min="7" max="10" width="9" style="1" customWidth="1"/>
    <col min="11" max="11" width="11" style="1" customWidth="1"/>
    <col min="12" max="12" width="9.140625" style="1"/>
    <col min="13" max="13" width="11.5703125" style="1" customWidth="1"/>
    <col min="14"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52" t="s">
        <v>596</v>
      </c>
    </row>
    <row r="4" spans="1:11" s="46" customFormat="1" ht="17.100000000000001" customHeight="1">
      <c r="A4" s="1170" t="s">
        <v>597</v>
      </c>
      <c r="B4" s="1170"/>
      <c r="C4" s="1170"/>
      <c r="D4" s="1170"/>
      <c r="E4" s="1170"/>
      <c r="F4" s="1170"/>
      <c r="G4" s="1170"/>
      <c r="H4" s="1170"/>
      <c r="I4" s="1170"/>
      <c r="J4" s="1170"/>
      <c r="K4" s="1170"/>
    </row>
    <row r="6" spans="1:11" s="2" customFormat="1" ht="21" customHeight="1">
      <c r="A6" s="646" t="s">
        <v>802</v>
      </c>
      <c r="B6" s="647"/>
      <c r="C6" s="647"/>
      <c r="D6" s="647"/>
      <c r="E6" s="647"/>
      <c r="F6" s="647"/>
      <c r="G6" s="647"/>
      <c r="H6" s="647"/>
      <c r="I6" s="647"/>
      <c r="J6" s="647"/>
      <c r="K6" s="647"/>
    </row>
    <row r="10" spans="1:11" ht="18" customHeight="1">
      <c r="A10" s="643" t="s">
        <v>0</v>
      </c>
      <c r="B10" s="643"/>
      <c r="C10" s="643"/>
      <c r="D10" s="643"/>
      <c r="E10" s="643"/>
      <c r="F10" s="643"/>
      <c r="G10" s="643"/>
      <c r="H10" s="643"/>
      <c r="I10" s="643"/>
      <c r="J10" s="643"/>
      <c r="K10" s="643"/>
    </row>
    <row r="11" spans="1:11" ht="26.25" customHeight="1">
      <c r="A11" s="1171" t="s">
        <v>598</v>
      </c>
      <c r="B11" s="1172"/>
      <c r="C11" s="1172"/>
      <c r="D11" s="1172"/>
      <c r="E11" s="1172"/>
      <c r="F11" s="1172"/>
      <c r="G11" s="1172"/>
      <c r="H11" s="1172"/>
      <c r="I11" s="1172"/>
      <c r="J11" s="1172"/>
      <c r="K11" s="1172"/>
    </row>
    <row r="13" spans="1:11" ht="30" customHeight="1">
      <c r="A13" s="669" t="s">
        <v>301</v>
      </c>
      <c r="B13" s="642"/>
      <c r="C13" s="642"/>
      <c r="D13" s="642"/>
      <c r="E13" s="642"/>
      <c r="F13" s="642"/>
      <c r="G13" s="642"/>
      <c r="H13" s="642"/>
      <c r="I13" s="642"/>
      <c r="J13" s="642"/>
      <c r="K13" s="642"/>
    </row>
    <row r="16" spans="1:11" ht="15.75" customHeight="1">
      <c r="A16" s="643" t="s">
        <v>6</v>
      </c>
      <c r="B16" s="640"/>
      <c r="C16" s="640"/>
      <c r="D16" s="640"/>
      <c r="E16" s="640"/>
      <c r="F16" s="640"/>
      <c r="G16" s="640"/>
      <c r="H16" s="640"/>
      <c r="I16" s="640"/>
      <c r="J16" s="640"/>
      <c r="K16" s="640"/>
    </row>
    <row r="18" spans="1:11" ht="19.5" customHeight="1">
      <c r="A18" s="639" t="s">
        <v>7</v>
      </c>
      <c r="B18" s="640"/>
      <c r="C18" s="640"/>
      <c r="D18" s="640"/>
      <c r="E18" s="640"/>
      <c r="F18" s="640"/>
      <c r="G18" s="640"/>
      <c r="H18" s="640"/>
      <c r="I18" s="640"/>
      <c r="J18" s="640"/>
      <c r="K18" s="640"/>
    </row>
    <row r="19" spans="1:11" ht="15.75">
      <c r="A19" s="644" t="s">
        <v>8</v>
      </c>
      <c r="B19" s="644"/>
      <c r="C19" s="644"/>
      <c r="D19" s="644"/>
      <c r="E19" s="644"/>
      <c r="F19" s="644"/>
      <c r="G19" s="644"/>
      <c r="H19" s="644"/>
      <c r="I19" s="644"/>
      <c r="J19" s="644"/>
      <c r="K19" s="644"/>
    </row>
    <row r="20" spans="1:11" ht="9" customHeight="1">
      <c r="A20" s="3"/>
      <c r="B20" s="4"/>
      <c r="C20" s="4"/>
      <c r="D20" s="4"/>
      <c r="E20" s="4"/>
      <c r="F20" s="4"/>
      <c r="G20" s="4"/>
      <c r="H20" s="4"/>
      <c r="I20" s="4"/>
      <c r="J20" s="4"/>
      <c r="K20" s="4"/>
    </row>
    <row r="21" spans="1:11">
      <c r="A21" s="2"/>
      <c r="B21" s="636" t="s">
        <v>9</v>
      </c>
      <c r="C21" s="636"/>
      <c r="D21" s="636"/>
      <c r="E21" s="636"/>
      <c r="F21" s="636"/>
      <c r="G21" s="636"/>
      <c r="H21" s="636"/>
      <c r="I21" s="636"/>
      <c r="J21" s="636"/>
      <c r="K21" s="636"/>
    </row>
    <row r="22" spans="1:11">
      <c r="A22" s="2"/>
      <c r="B22" s="636" t="s">
        <v>10</v>
      </c>
      <c r="C22" s="636"/>
      <c r="D22" s="636"/>
      <c r="E22" s="636"/>
      <c r="F22" s="636"/>
      <c r="G22" s="636"/>
      <c r="H22" s="636"/>
      <c r="I22" s="636"/>
      <c r="J22" s="636"/>
      <c r="K22" s="636"/>
    </row>
    <row r="23" spans="1:11">
      <c r="A23" s="2"/>
      <c r="B23" s="636" t="s">
        <v>11</v>
      </c>
      <c r="C23" s="636"/>
      <c r="D23" s="636"/>
      <c r="E23" s="636"/>
      <c r="F23" s="636"/>
      <c r="G23" s="636"/>
      <c r="H23" s="636"/>
      <c r="I23" s="636"/>
      <c r="J23" s="636"/>
      <c r="K23" s="636"/>
    </row>
    <row r="24" spans="1:11">
      <c r="A24" s="2"/>
      <c r="B24" s="636" t="s">
        <v>12</v>
      </c>
      <c r="C24" s="636"/>
      <c r="D24" s="636"/>
      <c r="E24" s="636"/>
      <c r="F24" s="636"/>
      <c r="G24" s="636"/>
      <c r="H24" s="636"/>
      <c r="I24" s="636"/>
      <c r="J24" s="636"/>
      <c r="K24" s="636"/>
    </row>
    <row r="25" spans="1:11" ht="42" customHeight="1">
      <c r="A25" s="637" t="s">
        <v>13</v>
      </c>
      <c r="B25" s="638"/>
      <c r="C25" s="638"/>
      <c r="D25" s="638"/>
      <c r="E25" s="638"/>
      <c r="F25" s="638"/>
      <c r="G25" s="638"/>
      <c r="H25" s="638"/>
      <c r="I25" s="638"/>
      <c r="J25" s="638"/>
      <c r="K25" s="638"/>
    </row>
    <row r="26" spans="1:11" ht="10.5" customHeight="1">
      <c r="A26" s="5"/>
      <c r="B26" s="6"/>
      <c r="C26" s="6"/>
      <c r="D26" s="6"/>
      <c r="E26" s="6"/>
      <c r="F26" s="6"/>
      <c r="G26" s="6"/>
      <c r="H26" s="6"/>
      <c r="I26" s="6"/>
      <c r="J26" s="6"/>
      <c r="K26" s="6"/>
    </row>
    <row r="27" spans="1:11" ht="19.5" customHeight="1">
      <c r="A27" s="639" t="s">
        <v>14</v>
      </c>
      <c r="B27" s="640"/>
      <c r="C27" s="640"/>
      <c r="D27" s="640"/>
      <c r="E27" s="640"/>
      <c r="F27" s="640"/>
      <c r="G27" s="640"/>
      <c r="H27" s="640"/>
      <c r="I27" s="640"/>
      <c r="J27" s="640"/>
      <c r="K27" s="640"/>
    </row>
    <row r="28" spans="1:11" ht="18.75">
      <c r="A28" s="641" t="s">
        <v>15</v>
      </c>
      <c r="B28" s="641"/>
      <c r="C28" s="641"/>
      <c r="D28" s="641"/>
      <c r="E28" s="641"/>
      <c r="F28" s="641"/>
      <c r="G28" s="641"/>
      <c r="H28" s="641"/>
      <c r="I28" s="641"/>
      <c r="J28" s="641"/>
      <c r="K28" s="641"/>
    </row>
    <row r="29" spans="1:11" ht="10.5" customHeight="1">
      <c r="A29" s="7"/>
      <c r="B29" s="6"/>
      <c r="C29" s="6"/>
      <c r="D29" s="6"/>
      <c r="E29" s="6"/>
      <c r="F29" s="6"/>
      <c r="G29" s="6"/>
      <c r="H29" s="6"/>
      <c r="I29" s="6"/>
      <c r="J29" s="6"/>
      <c r="K29" s="6"/>
    </row>
    <row r="30" spans="1:11">
      <c r="A30" s="650" t="s">
        <v>16</v>
      </c>
      <c r="B30" s="651"/>
      <c r="C30" s="651"/>
      <c r="D30" s="651"/>
      <c r="E30" s="651"/>
      <c r="F30" s="651"/>
      <c r="G30" s="651"/>
      <c r="H30" s="651"/>
      <c r="I30" s="651"/>
      <c r="J30" s="651"/>
      <c r="K30" s="651"/>
    </row>
    <row r="31" spans="1:11">
      <c r="A31" s="652" t="s">
        <v>17</v>
      </c>
      <c r="B31" s="653"/>
      <c r="C31" s="653"/>
      <c r="D31" s="653"/>
      <c r="E31" s="653"/>
      <c r="F31" s="653"/>
      <c r="G31" s="653"/>
      <c r="H31" s="653"/>
      <c r="I31" s="653"/>
      <c r="J31" s="653"/>
      <c r="K31" s="653"/>
    </row>
    <row r="32" spans="1:11">
      <c r="A32" s="650" t="s">
        <v>18</v>
      </c>
      <c r="B32" s="650"/>
      <c r="C32" s="650"/>
      <c r="D32" s="650"/>
      <c r="E32" s="650"/>
      <c r="F32" s="650"/>
      <c r="G32" s="650"/>
      <c r="H32" s="650"/>
      <c r="I32" s="650"/>
      <c r="J32" s="650"/>
      <c r="K32" s="650"/>
    </row>
    <row r="33" spans="1:11">
      <c r="A33" s="650" t="s">
        <v>19</v>
      </c>
      <c r="B33" s="650"/>
      <c r="C33" s="650"/>
      <c r="D33" s="650"/>
      <c r="E33" s="650"/>
      <c r="F33" s="650"/>
      <c r="G33" s="650"/>
      <c r="H33" s="650"/>
      <c r="I33" s="650"/>
      <c r="J33" s="650"/>
      <c r="K33" s="650"/>
    </row>
    <row r="35" spans="1:11" ht="16.5" customHeight="1">
      <c r="A35" s="639" t="s">
        <v>20</v>
      </c>
      <c r="B35" s="640"/>
      <c r="C35" s="640"/>
      <c r="D35" s="640"/>
      <c r="E35" s="640"/>
      <c r="F35" s="640"/>
      <c r="G35" s="640"/>
      <c r="H35" s="640"/>
      <c r="I35" s="640"/>
      <c r="J35" s="640"/>
      <c r="K35" s="640"/>
    </row>
    <row r="36" spans="1:11" ht="10.5" customHeight="1"/>
    <row r="37" spans="1:11">
      <c r="A37" s="642" t="s">
        <v>803</v>
      </c>
      <c r="B37" s="642"/>
      <c r="C37" s="642"/>
      <c r="D37" s="642"/>
      <c r="E37" s="642"/>
      <c r="F37" s="642"/>
      <c r="G37" s="642"/>
      <c r="H37" s="642"/>
      <c r="I37" s="642"/>
      <c r="J37" s="642"/>
      <c r="K37" s="642"/>
    </row>
    <row r="38" spans="1:11">
      <c r="A38" s="8"/>
      <c r="B38" s="9"/>
      <c r="C38" s="9"/>
      <c r="D38" s="9"/>
      <c r="E38" s="9"/>
      <c r="F38" s="9"/>
      <c r="G38" s="9"/>
      <c r="H38" s="9"/>
      <c r="I38" s="9"/>
      <c r="J38" s="9"/>
      <c r="K38" s="9"/>
    </row>
    <row r="39" spans="1:11">
      <c r="A39" s="649" t="s">
        <v>804</v>
      </c>
      <c r="B39" s="642"/>
      <c r="C39" s="642"/>
      <c r="D39" s="642"/>
      <c r="E39" s="642"/>
      <c r="F39" s="642"/>
      <c r="G39" s="642"/>
      <c r="H39" s="642"/>
      <c r="I39" s="642"/>
      <c r="J39" s="642"/>
      <c r="K39" s="642"/>
    </row>
    <row r="40" spans="1:11">
      <c r="A40" s="649" t="s">
        <v>805</v>
      </c>
      <c r="B40" s="642"/>
      <c r="C40" s="642"/>
      <c r="D40" s="642"/>
      <c r="E40" s="642"/>
      <c r="F40" s="642"/>
      <c r="G40" s="642"/>
      <c r="H40" s="642"/>
      <c r="I40" s="642"/>
      <c r="J40" s="642"/>
      <c r="K40" s="642"/>
    </row>
    <row r="41" spans="1:11">
      <c r="A41" s="649" t="s">
        <v>806</v>
      </c>
      <c r="B41" s="642"/>
      <c r="C41" s="642"/>
      <c r="D41" s="642"/>
      <c r="E41" s="642"/>
      <c r="F41" s="642"/>
      <c r="G41" s="642"/>
      <c r="H41" s="642"/>
      <c r="I41" s="642"/>
      <c r="J41" s="642"/>
      <c r="K41" s="642"/>
    </row>
    <row r="42" spans="1:11">
      <c r="A42" s="649" t="s">
        <v>807</v>
      </c>
      <c r="B42" s="642"/>
      <c r="C42" s="642"/>
      <c r="D42" s="642"/>
      <c r="E42" s="642"/>
      <c r="F42" s="642"/>
      <c r="G42" s="642"/>
      <c r="H42" s="642"/>
      <c r="I42" s="642"/>
      <c r="J42" s="642"/>
      <c r="K42" s="642"/>
    </row>
    <row r="43" spans="1:11">
      <c r="A43" s="642" t="s">
        <v>26</v>
      </c>
      <c r="B43" s="642"/>
      <c r="C43" s="642"/>
      <c r="D43" s="642"/>
      <c r="E43" s="642"/>
      <c r="F43" s="642"/>
      <c r="G43" s="642"/>
      <c r="H43" s="642"/>
      <c r="I43" s="642"/>
      <c r="J43" s="642"/>
      <c r="K43" s="642"/>
    </row>
    <row r="44" spans="1:11" ht="8.25" customHeight="1">
      <c r="A44" s="8"/>
      <c r="B44" s="9"/>
      <c r="C44" s="9"/>
      <c r="D44" s="9"/>
      <c r="E44" s="9"/>
      <c r="F44" s="9"/>
      <c r="G44" s="9"/>
      <c r="H44" s="9"/>
      <c r="I44" s="9"/>
      <c r="J44" s="9"/>
      <c r="K44" s="9"/>
    </row>
    <row r="45" spans="1:11">
      <c r="A45" s="649" t="s">
        <v>808</v>
      </c>
      <c r="B45" s="642"/>
      <c r="C45" s="642"/>
      <c r="D45" s="642"/>
      <c r="E45" s="642"/>
      <c r="F45" s="642"/>
      <c r="G45" s="642"/>
      <c r="H45" s="642"/>
      <c r="I45" s="642"/>
      <c r="J45" s="642"/>
      <c r="K45" s="642"/>
    </row>
    <row r="46" spans="1:11" ht="9" customHeight="1"/>
    <row r="47" spans="1:11" ht="15.75" customHeight="1">
      <c r="A47" s="649" t="s">
        <v>810</v>
      </c>
      <c r="B47" s="642"/>
      <c r="C47" s="642"/>
      <c r="D47" s="642"/>
      <c r="E47" s="642"/>
      <c r="F47" s="642"/>
      <c r="G47" s="642"/>
      <c r="H47" s="642"/>
      <c r="I47" s="642"/>
      <c r="J47" s="642"/>
      <c r="K47" s="642"/>
    </row>
    <row r="48" spans="1:11">
      <c r="A48" s="649" t="s">
        <v>811</v>
      </c>
      <c r="B48" s="642"/>
      <c r="C48" s="642"/>
      <c r="D48" s="642"/>
      <c r="E48" s="642"/>
      <c r="F48" s="642"/>
      <c r="G48" s="642"/>
      <c r="H48" s="642"/>
      <c r="I48" s="642"/>
      <c r="J48" s="642"/>
      <c r="K48" s="642"/>
    </row>
    <row r="49" spans="1:11">
      <c r="A49" s="649" t="s">
        <v>812</v>
      </c>
      <c r="B49" s="642"/>
      <c r="C49" s="642"/>
      <c r="D49" s="642"/>
      <c r="E49" s="642"/>
      <c r="F49" s="642"/>
      <c r="G49" s="642"/>
      <c r="H49" s="642"/>
      <c r="I49" s="642"/>
      <c r="J49" s="642"/>
      <c r="K49" s="642"/>
    </row>
    <row r="50" spans="1:11" ht="9.75" customHeight="1">
      <c r="A50" s="8"/>
      <c r="B50" s="9"/>
      <c r="C50" s="9"/>
      <c r="D50" s="9"/>
      <c r="E50" s="9"/>
      <c r="F50" s="9"/>
      <c r="G50" s="9"/>
      <c r="H50" s="9"/>
      <c r="I50" s="9"/>
      <c r="J50" s="9"/>
      <c r="K50" s="9"/>
    </row>
    <row r="51" spans="1:11" ht="12.75" customHeight="1">
      <c r="A51" s="649" t="s">
        <v>809</v>
      </c>
      <c r="B51" s="649"/>
      <c r="C51" s="649"/>
      <c r="D51" s="649"/>
      <c r="E51" s="649"/>
      <c r="F51" s="649"/>
      <c r="G51" s="649"/>
      <c r="H51" s="649"/>
      <c r="I51" s="649"/>
      <c r="J51" s="649"/>
      <c r="K51" s="649"/>
    </row>
    <row r="52" spans="1:11" ht="12.75" customHeight="1">
      <c r="A52" s="8"/>
      <c r="B52" s="9"/>
      <c r="C52" s="9"/>
      <c r="D52" s="9"/>
      <c r="E52" s="9"/>
      <c r="F52" s="9"/>
      <c r="G52" s="9"/>
      <c r="H52" s="9"/>
      <c r="I52" s="9"/>
      <c r="J52" s="9"/>
      <c r="K52" s="9"/>
    </row>
    <row r="53" spans="1:11">
      <c r="A53" s="649" t="s">
        <v>813</v>
      </c>
      <c r="B53" s="642"/>
      <c r="C53" s="642"/>
      <c r="D53" s="642"/>
      <c r="E53" s="642"/>
      <c r="F53" s="642"/>
      <c r="G53" s="642"/>
      <c r="H53" s="642"/>
      <c r="I53" s="642"/>
      <c r="J53" s="642"/>
      <c r="K53" s="642"/>
    </row>
    <row r="54" spans="1:11" ht="18.75" customHeight="1">
      <c r="A54" s="649" t="s">
        <v>814</v>
      </c>
      <c r="B54" s="642"/>
      <c r="C54" s="642"/>
      <c r="D54" s="642"/>
      <c r="E54" s="642"/>
      <c r="F54" s="642"/>
      <c r="G54" s="642"/>
      <c r="H54" s="642"/>
      <c r="I54" s="642"/>
      <c r="J54" s="642"/>
      <c r="K54" s="642"/>
    </row>
    <row r="55" spans="1:11">
      <c r="A55" s="649" t="s">
        <v>815</v>
      </c>
      <c r="B55" s="642"/>
      <c r="C55" s="642"/>
      <c r="D55" s="642"/>
      <c r="E55" s="642"/>
      <c r="F55" s="642"/>
      <c r="G55" s="642"/>
      <c r="H55" s="642"/>
      <c r="I55" s="642"/>
      <c r="J55" s="642"/>
      <c r="K55" s="642"/>
    </row>
    <row r="56" spans="1:11" ht="10.5" customHeight="1"/>
    <row r="57" spans="1:11">
      <c r="A57" s="642" t="s">
        <v>817</v>
      </c>
      <c r="B57" s="642"/>
      <c r="C57" s="642"/>
      <c r="D57" s="642"/>
      <c r="E57" s="642"/>
      <c r="F57" s="642"/>
      <c r="G57" s="642"/>
      <c r="H57" s="642"/>
      <c r="I57" s="642"/>
      <c r="J57" s="642"/>
      <c r="K57" s="642"/>
    </row>
    <row r="58" spans="1:11" ht="17.100000000000001" customHeight="1">
      <c r="A58" s="649" t="s">
        <v>816</v>
      </c>
      <c r="B58" s="642"/>
      <c r="C58" s="642"/>
      <c r="D58" s="642"/>
      <c r="E58" s="642"/>
      <c r="F58" s="642"/>
      <c r="G58" s="642"/>
      <c r="H58" s="642"/>
      <c r="I58" s="642"/>
      <c r="J58" s="642"/>
      <c r="K58" s="642"/>
    </row>
    <row r="59" spans="1:11" ht="9.75" customHeight="1"/>
    <row r="60" spans="1:11" ht="12.75" customHeight="1">
      <c r="A60" s="649" t="s">
        <v>818</v>
      </c>
      <c r="B60" s="649"/>
      <c r="C60" s="649"/>
      <c r="D60" s="649"/>
      <c r="E60" s="649"/>
      <c r="F60" s="649"/>
      <c r="G60" s="649"/>
      <c r="H60" s="649"/>
      <c r="I60" s="649"/>
      <c r="J60" s="649"/>
      <c r="K60" s="649"/>
    </row>
    <row r="62" spans="1:11">
      <c r="A62" s="649" t="s">
        <v>819</v>
      </c>
      <c r="B62" s="642"/>
      <c r="C62" s="642"/>
      <c r="D62" s="642"/>
      <c r="E62" s="642"/>
      <c r="F62" s="642"/>
      <c r="G62" s="642"/>
      <c r="H62" s="642"/>
      <c r="I62" s="642"/>
      <c r="J62" s="642"/>
      <c r="K62" s="642"/>
    </row>
    <row r="63" spans="1:11" ht="12.75" customHeight="1">
      <c r="A63" s="649" t="s">
        <v>820</v>
      </c>
      <c r="B63" s="642"/>
      <c r="C63" s="642"/>
      <c r="D63" s="642"/>
      <c r="E63" s="642"/>
      <c r="F63" s="642"/>
      <c r="G63" s="642"/>
      <c r="H63" s="642"/>
      <c r="I63" s="642"/>
      <c r="J63" s="642"/>
      <c r="K63" s="642"/>
    </row>
    <row r="64" spans="1:11" ht="12.75" customHeight="1">
      <c r="A64" s="608"/>
      <c r="B64" s="607"/>
      <c r="C64" s="607"/>
      <c r="D64" s="607"/>
      <c r="E64" s="607"/>
      <c r="F64" s="607"/>
      <c r="G64" s="607"/>
      <c r="H64" s="607"/>
      <c r="I64" s="607"/>
      <c r="J64" s="607"/>
      <c r="K64" s="607"/>
    </row>
    <row r="65" spans="1:11" s="2" customFormat="1" ht="17.100000000000001" customHeight="1">
      <c r="A65" s="639" t="s">
        <v>599</v>
      </c>
      <c r="B65" s="640"/>
      <c r="C65" s="640"/>
      <c r="D65" s="640"/>
      <c r="E65" s="640"/>
      <c r="F65" s="640"/>
      <c r="G65" s="640"/>
      <c r="H65" s="640"/>
      <c r="I65" s="640"/>
      <c r="J65" s="640"/>
      <c r="K65" s="640"/>
    </row>
    <row r="67" spans="1:11" ht="29.1" customHeight="1">
      <c r="A67" s="642" t="s">
        <v>39</v>
      </c>
      <c r="B67" s="642"/>
      <c r="C67" s="642"/>
      <c r="D67" s="642"/>
      <c r="E67" s="642"/>
      <c r="F67" s="642"/>
      <c r="G67" s="642"/>
      <c r="H67" s="642"/>
      <c r="I67" s="642"/>
      <c r="J67" s="642"/>
      <c r="K67" s="642"/>
    </row>
    <row r="69" spans="1:11" ht="15" customHeight="1">
      <c r="A69" s="649" t="s">
        <v>40</v>
      </c>
      <c r="B69" s="649"/>
      <c r="C69" s="10">
        <f>SUM(C70:C71)</f>
        <v>1500000</v>
      </c>
      <c r="D69" s="9"/>
      <c r="E69" s="9"/>
      <c r="F69" s="9"/>
      <c r="G69" s="9"/>
      <c r="H69" s="9"/>
      <c r="I69" s="9"/>
      <c r="J69" s="9"/>
      <c r="K69" s="9"/>
    </row>
    <row r="70" spans="1:11" ht="15" customHeight="1">
      <c r="A70" s="1173" t="s">
        <v>41</v>
      </c>
      <c r="B70" s="1173"/>
      <c r="C70" s="433">
        <v>1500000</v>
      </c>
    </row>
    <row r="71" spans="1:11" ht="15" customHeight="1">
      <c r="A71" s="1173" t="s">
        <v>42</v>
      </c>
      <c r="B71" s="1173"/>
      <c r="C71" s="433">
        <v>0</v>
      </c>
    </row>
    <row r="73" spans="1:11" s="2" customFormat="1" ht="48" customHeight="1">
      <c r="A73" s="639" t="s">
        <v>600</v>
      </c>
      <c r="B73" s="640"/>
      <c r="C73" s="640"/>
      <c r="D73" s="640"/>
      <c r="E73" s="640"/>
      <c r="F73" s="640"/>
      <c r="G73" s="640"/>
      <c r="H73" s="640"/>
      <c r="I73" s="640"/>
      <c r="J73" s="640"/>
      <c r="K73" s="640"/>
    </row>
    <row r="75" spans="1:11" ht="30.75" customHeight="1">
      <c r="A75" s="639" t="s">
        <v>821</v>
      </c>
      <c r="B75" s="640"/>
      <c r="C75" s="640"/>
      <c r="D75" s="640"/>
      <c r="E75" s="640"/>
      <c r="F75" s="640"/>
      <c r="G75" s="640"/>
      <c r="H75" s="640"/>
      <c r="I75" s="640"/>
      <c r="J75" s="640"/>
      <c r="K75" s="640"/>
    </row>
    <row r="97" spans="1:12" ht="17.100000000000001" customHeight="1">
      <c r="A97" s="639" t="s">
        <v>822</v>
      </c>
      <c r="B97" s="640"/>
      <c r="C97" s="640"/>
      <c r="D97" s="640"/>
      <c r="E97" s="640"/>
      <c r="F97" s="640"/>
      <c r="G97" s="640"/>
      <c r="H97" s="640"/>
      <c r="I97" s="640"/>
      <c r="J97" s="640"/>
      <c r="K97" s="640"/>
    </row>
    <row r="99" spans="1:12" ht="30.75" customHeight="1">
      <c r="A99" s="1174" t="s">
        <v>601</v>
      </c>
      <c r="B99" s="640"/>
      <c r="C99" s="640"/>
      <c r="D99" s="640"/>
      <c r="E99" s="640"/>
      <c r="F99" s="640"/>
      <c r="G99" s="640"/>
      <c r="H99" s="640"/>
      <c r="I99" s="640"/>
      <c r="J99" s="640"/>
      <c r="K99" s="640"/>
    </row>
    <row r="102" spans="1:12" ht="17.100000000000001" customHeight="1">
      <c r="A102" s="768" t="s">
        <v>209</v>
      </c>
      <c r="B102" s="768"/>
      <c r="C102" s="768"/>
      <c r="D102" s="768"/>
      <c r="E102" s="768"/>
      <c r="F102" s="768"/>
      <c r="G102" s="768"/>
      <c r="H102" s="768"/>
      <c r="I102" s="768"/>
      <c r="J102" s="768"/>
      <c r="K102" s="768"/>
    </row>
    <row r="103" spans="1:12" ht="17.100000000000001" customHeight="1">
      <c r="A103" s="768" t="s">
        <v>823</v>
      </c>
      <c r="B103" s="768"/>
      <c r="C103" s="768"/>
      <c r="D103" s="768"/>
      <c r="E103" s="768"/>
      <c r="F103" s="768"/>
      <c r="G103" s="768"/>
      <c r="H103" s="768"/>
      <c r="I103" s="768"/>
      <c r="J103" s="768"/>
      <c r="K103" s="768"/>
    </row>
    <row r="104" spans="1:12" ht="17.100000000000001" customHeight="1">
      <c r="A104" s="768" t="s">
        <v>210</v>
      </c>
      <c r="B104" s="768"/>
      <c r="C104" s="768"/>
      <c r="D104" s="768"/>
      <c r="E104" s="768"/>
      <c r="F104" s="768"/>
      <c r="G104" s="768"/>
      <c r="H104" s="768"/>
      <c r="I104" s="768"/>
      <c r="J104" s="768"/>
      <c r="K104" s="768"/>
    </row>
    <row r="105" spans="1:12" ht="15" customHeight="1" thickBot="1">
      <c r="A105" s="73"/>
      <c r="B105" s="73"/>
      <c r="C105" s="74"/>
      <c r="D105" s="74"/>
      <c r="E105" s="75"/>
      <c r="F105" s="74"/>
      <c r="G105" s="75"/>
      <c r="H105" s="75"/>
      <c r="I105" s="75"/>
      <c r="J105" s="76"/>
      <c r="K105" s="76" t="s">
        <v>211</v>
      </c>
    </row>
    <row r="106" spans="1:12" s="78" customFormat="1" ht="40.5" customHeight="1">
      <c r="A106" s="769" t="s">
        <v>212</v>
      </c>
      <c r="B106" s="770"/>
      <c r="C106" s="769" t="s">
        <v>213</v>
      </c>
      <c r="D106" s="726"/>
      <c r="E106" s="77" t="s">
        <v>214</v>
      </c>
      <c r="F106" s="773" t="s">
        <v>215</v>
      </c>
      <c r="G106" s="774"/>
      <c r="H106" s="773" t="s">
        <v>824</v>
      </c>
      <c r="I106" s="775"/>
      <c r="J106" s="773" t="s">
        <v>825</v>
      </c>
      <c r="K106" s="775"/>
      <c r="L106" s="111"/>
    </row>
    <row r="107" spans="1:12" s="78" customFormat="1" ht="18" customHeight="1" thickBot="1">
      <c r="A107" s="771"/>
      <c r="B107" s="772"/>
      <c r="C107" s="776" t="s">
        <v>218</v>
      </c>
      <c r="D107" s="755"/>
      <c r="E107" s="79" t="s">
        <v>70</v>
      </c>
      <c r="F107" s="80" t="s">
        <v>219</v>
      </c>
      <c r="G107" s="79" t="s">
        <v>70</v>
      </c>
      <c r="H107" s="80" t="s">
        <v>219</v>
      </c>
      <c r="I107" s="79" t="s">
        <v>70</v>
      </c>
      <c r="J107" s="80" t="s">
        <v>219</v>
      </c>
      <c r="K107" s="79" t="s">
        <v>70</v>
      </c>
    </row>
    <row r="108" spans="1:12" s="71" customFormat="1" ht="32.25" customHeight="1">
      <c r="A108" s="763" t="s">
        <v>826</v>
      </c>
      <c r="B108" s="1175"/>
      <c r="C108" s="767" t="s">
        <v>41</v>
      </c>
      <c r="D108" s="761"/>
      <c r="E108" s="752">
        <f>E160</f>
        <v>1</v>
      </c>
      <c r="F108" s="752">
        <f>F160</f>
        <v>0</v>
      </c>
      <c r="G108" s="752">
        <f>G160+G205</f>
        <v>20724</v>
      </c>
      <c r="H108" s="752">
        <f>H160</f>
        <v>0</v>
      </c>
      <c r="I108" s="752">
        <f>I160+I205</f>
        <v>19224</v>
      </c>
      <c r="J108" s="145">
        <f t="shared" ref="J108:J113" si="0">J160</f>
        <v>0</v>
      </c>
      <c r="K108" s="1335" t="str">
        <f>K205</f>
        <v>1.500+ 4.416*</v>
      </c>
    </row>
    <row r="109" spans="1:12" s="71" customFormat="1" ht="21" customHeight="1" thickBot="1">
      <c r="A109" s="754"/>
      <c r="B109" s="1176"/>
      <c r="C109" s="754" t="s">
        <v>42</v>
      </c>
      <c r="D109" s="755"/>
      <c r="E109" s="753"/>
      <c r="F109" s="753"/>
      <c r="G109" s="753"/>
      <c r="H109" s="753"/>
      <c r="I109" s="753"/>
      <c r="J109" s="83">
        <f t="shared" si="0"/>
        <v>0</v>
      </c>
      <c r="K109" s="147">
        <f>K161</f>
        <v>0</v>
      </c>
    </row>
    <row r="110" spans="1:12" s="71" customFormat="1" ht="17.100000000000001" customHeight="1" thickBot="1">
      <c r="A110" s="756" t="s">
        <v>220</v>
      </c>
      <c r="B110" s="85" t="s">
        <v>221</v>
      </c>
      <c r="C110" s="760" t="s">
        <v>41</v>
      </c>
      <c r="D110" s="761"/>
      <c r="E110" s="821">
        <f>E162</f>
        <v>0</v>
      </c>
      <c r="F110" s="894">
        <f>F162</f>
        <v>0</v>
      </c>
      <c r="G110" s="945">
        <f>G162+G207</f>
        <v>4765</v>
      </c>
      <c r="H110" s="894">
        <f>H162</f>
        <v>0</v>
      </c>
      <c r="I110" s="945">
        <f>I162</f>
        <v>0</v>
      </c>
      <c r="J110" s="94">
        <f t="shared" si="0"/>
        <v>0</v>
      </c>
      <c r="K110" s="112">
        <f>K162+K207</f>
        <v>4765</v>
      </c>
    </row>
    <row r="111" spans="1:12" s="71" customFormat="1" ht="17.100000000000001" customHeight="1" thickBot="1">
      <c r="A111" s="757"/>
      <c r="B111" s="89" t="s">
        <v>222</v>
      </c>
      <c r="C111" s="762" t="s">
        <v>42</v>
      </c>
      <c r="D111" s="755"/>
      <c r="E111" s="952"/>
      <c r="F111" s="953"/>
      <c r="G111" s="947"/>
      <c r="H111" s="953"/>
      <c r="I111" s="947"/>
      <c r="J111" s="92">
        <f t="shared" si="0"/>
        <v>0</v>
      </c>
      <c r="K111" s="112">
        <f t="shared" ref="K111:K113" si="1">K163+K208</f>
        <v>0</v>
      </c>
    </row>
    <row r="112" spans="1:12" s="71" customFormat="1" ht="17.100000000000001" customHeight="1" thickBot="1">
      <c r="A112" s="758"/>
      <c r="B112" s="85" t="s">
        <v>223</v>
      </c>
      <c r="C112" s="760" t="s">
        <v>41</v>
      </c>
      <c r="D112" s="761"/>
      <c r="E112" s="821">
        <f>E164</f>
        <v>0</v>
      </c>
      <c r="F112" s="894">
        <f>F164</f>
        <v>0</v>
      </c>
      <c r="G112" s="945">
        <f>G164+G209</f>
        <v>0</v>
      </c>
      <c r="H112" s="894">
        <f>H164</f>
        <v>0</v>
      </c>
      <c r="I112" s="894">
        <f>I164</f>
        <v>0</v>
      </c>
      <c r="J112" s="94">
        <f t="shared" si="0"/>
        <v>0</v>
      </c>
      <c r="K112" s="112">
        <f t="shared" si="1"/>
        <v>0</v>
      </c>
    </row>
    <row r="113" spans="1:11" s="71" customFormat="1" ht="17.100000000000001" customHeight="1" thickBot="1">
      <c r="A113" s="759"/>
      <c r="B113" s="89" t="s">
        <v>224</v>
      </c>
      <c r="C113" s="762" t="s">
        <v>42</v>
      </c>
      <c r="D113" s="755"/>
      <c r="E113" s="952"/>
      <c r="F113" s="953"/>
      <c r="G113" s="947"/>
      <c r="H113" s="953"/>
      <c r="I113" s="953"/>
      <c r="J113" s="92">
        <f t="shared" si="0"/>
        <v>0</v>
      </c>
      <c r="K113" s="112">
        <f t="shared" si="1"/>
        <v>0</v>
      </c>
    </row>
    <row r="114" spans="1:11" s="71" customFormat="1" ht="21" customHeight="1">
      <c r="A114" s="1177" t="s">
        <v>827</v>
      </c>
      <c r="B114" s="1178"/>
      <c r="C114" s="795" t="s">
        <v>41</v>
      </c>
      <c r="D114" s="761"/>
      <c r="E114" s="781">
        <f t="shared" ref="E114:K114" si="2">(E108+E110)-E112</f>
        <v>1</v>
      </c>
      <c r="F114" s="796">
        <f t="shared" si="2"/>
        <v>0</v>
      </c>
      <c r="G114" s="781">
        <f t="shared" si="2"/>
        <v>25489</v>
      </c>
      <c r="H114" s="796">
        <f t="shared" si="2"/>
        <v>0</v>
      </c>
      <c r="I114" s="781">
        <f t="shared" si="2"/>
        <v>19224</v>
      </c>
      <c r="J114" s="97">
        <f t="shared" si="2"/>
        <v>0</v>
      </c>
      <c r="K114" s="98">
        <f>K211</f>
        <v>10681</v>
      </c>
    </row>
    <row r="115" spans="1:11" s="71" customFormat="1" ht="21" customHeight="1" thickBot="1">
      <c r="A115" s="1179"/>
      <c r="B115" s="1180"/>
      <c r="C115" s="783" t="s">
        <v>42</v>
      </c>
      <c r="D115" s="755"/>
      <c r="E115" s="782"/>
      <c r="F115" s="797"/>
      <c r="G115" s="782"/>
      <c r="H115" s="797"/>
      <c r="I115" s="782"/>
      <c r="J115" s="99">
        <f>(J109+J111)-J113</f>
        <v>0</v>
      </c>
      <c r="K115" s="100">
        <f>(K109+K111)-K113</f>
        <v>0</v>
      </c>
    </row>
    <row r="116" spans="1:11" s="71" customFormat="1" ht="21" customHeight="1">
      <c r="A116" s="784" t="s">
        <v>225</v>
      </c>
      <c r="B116" s="786"/>
      <c r="C116" s="787"/>
      <c r="D116" s="787"/>
      <c r="E116" s="787"/>
      <c r="F116" s="787"/>
      <c r="G116" s="788"/>
      <c r="H116" s="760" t="s">
        <v>41</v>
      </c>
      <c r="I116" s="774"/>
      <c r="J116" s="94">
        <f>J168</f>
        <v>0</v>
      </c>
      <c r="K116" s="95">
        <f>K168</f>
        <v>0</v>
      </c>
    </row>
    <row r="117" spans="1:11" s="71" customFormat="1" ht="21" customHeight="1" thickBot="1">
      <c r="A117" s="785"/>
      <c r="B117" s="789"/>
      <c r="C117" s="789"/>
      <c r="D117" s="789"/>
      <c r="E117" s="789"/>
      <c r="F117" s="789"/>
      <c r="G117" s="790"/>
      <c r="H117" s="762" t="s">
        <v>42</v>
      </c>
      <c r="I117" s="780"/>
      <c r="J117" s="92">
        <f>J169</f>
        <v>0</v>
      </c>
      <c r="K117" s="93">
        <f>K169</f>
        <v>0</v>
      </c>
    </row>
    <row r="118" spans="1:11" s="101" customFormat="1" ht="17.100000000000001" customHeight="1">
      <c r="A118" s="777" t="s">
        <v>227</v>
      </c>
      <c r="B118" s="770"/>
      <c r="C118" s="770"/>
      <c r="D118" s="770"/>
      <c r="E118" s="770"/>
      <c r="F118" s="770"/>
      <c r="G118" s="778"/>
      <c r="H118" s="760" t="s">
        <v>41</v>
      </c>
      <c r="I118" s="774"/>
      <c r="J118" s="94">
        <f>J114-J116</f>
        <v>0</v>
      </c>
      <c r="K118" s="95">
        <f>K114-K116</f>
        <v>10681</v>
      </c>
    </row>
    <row r="119" spans="1:11" s="101" customFormat="1" ht="17.100000000000001" customHeight="1" thickBot="1">
      <c r="A119" s="771"/>
      <c r="B119" s="772"/>
      <c r="C119" s="772"/>
      <c r="D119" s="772"/>
      <c r="E119" s="772"/>
      <c r="F119" s="772"/>
      <c r="G119" s="779"/>
      <c r="H119" s="762" t="s">
        <v>42</v>
      </c>
      <c r="I119" s="780"/>
      <c r="J119" s="92">
        <f>J115-J117</f>
        <v>0</v>
      </c>
      <c r="K119" s="93">
        <f>K115-K117</f>
        <v>0</v>
      </c>
    </row>
    <row r="120" spans="1:11" s="101" customFormat="1" ht="17.100000000000001" customHeight="1">
      <c r="A120" s="777" t="s">
        <v>828</v>
      </c>
      <c r="B120" s="770"/>
      <c r="C120" s="770"/>
      <c r="D120" s="770"/>
      <c r="E120" s="770"/>
      <c r="F120" s="770"/>
      <c r="G120" s="778"/>
      <c r="H120" s="760" t="s">
        <v>41</v>
      </c>
      <c r="I120" s="774"/>
      <c r="J120" s="94">
        <f>J172</f>
        <v>0</v>
      </c>
      <c r="K120" s="95">
        <f>K172+K217</f>
        <v>7569</v>
      </c>
    </row>
    <row r="121" spans="1:11" s="101" customFormat="1" ht="17.100000000000001" customHeight="1" thickBot="1">
      <c r="A121" s="771"/>
      <c r="B121" s="772"/>
      <c r="C121" s="772"/>
      <c r="D121" s="772"/>
      <c r="E121" s="772"/>
      <c r="F121" s="772"/>
      <c r="G121" s="779"/>
      <c r="H121" s="762" t="s">
        <v>42</v>
      </c>
      <c r="I121" s="780"/>
      <c r="J121" s="92">
        <f>J173</f>
        <v>0</v>
      </c>
      <c r="K121" s="93">
        <f>K173</f>
        <v>0</v>
      </c>
    </row>
    <row r="122" spans="1:11" s="101" customFormat="1" ht="17.100000000000001" customHeight="1">
      <c r="A122" s="777" t="s">
        <v>228</v>
      </c>
      <c r="B122" s="770"/>
      <c r="C122" s="770"/>
      <c r="D122" s="770"/>
      <c r="E122" s="770"/>
      <c r="F122" s="770"/>
      <c r="G122" s="778"/>
      <c r="H122" s="760" t="s">
        <v>41</v>
      </c>
      <c r="I122" s="774"/>
      <c r="J122" s="94">
        <f>J118-J120</f>
        <v>0</v>
      </c>
      <c r="K122" s="95">
        <f>K118-K120</f>
        <v>3112</v>
      </c>
    </row>
    <row r="123" spans="1:11" s="101" customFormat="1" ht="17.100000000000001" customHeight="1" thickBot="1">
      <c r="A123" s="771"/>
      <c r="B123" s="772"/>
      <c r="C123" s="772"/>
      <c r="D123" s="772"/>
      <c r="E123" s="772"/>
      <c r="F123" s="772"/>
      <c r="G123" s="779"/>
      <c r="H123" s="762" t="s">
        <v>42</v>
      </c>
      <c r="I123" s="780"/>
      <c r="J123" s="92">
        <f>J119-J121</f>
        <v>0</v>
      </c>
      <c r="K123" s="93">
        <f>K119-K121</f>
        <v>0</v>
      </c>
    </row>
    <row r="124" spans="1:11" s="101" customFormat="1" ht="17.100000000000001" customHeight="1">
      <c r="A124" s="801" t="s">
        <v>829</v>
      </c>
      <c r="B124" s="770"/>
      <c r="C124" s="770"/>
      <c r="D124" s="802"/>
      <c r="E124" s="807" t="s">
        <v>229</v>
      </c>
      <c r="F124" s="808"/>
      <c r="G124" s="808"/>
      <c r="H124" s="808"/>
      <c r="I124" s="809"/>
      <c r="J124" s="102">
        <v>0</v>
      </c>
      <c r="K124" s="103">
        <f>K221</f>
        <v>109</v>
      </c>
    </row>
    <row r="125" spans="1:11" s="101" customFormat="1" ht="17.100000000000001" customHeight="1">
      <c r="A125" s="803"/>
      <c r="B125" s="804"/>
      <c r="C125" s="804"/>
      <c r="D125" s="805"/>
      <c r="E125" s="810" t="s">
        <v>230</v>
      </c>
      <c r="F125" s="811"/>
      <c r="G125" s="811"/>
      <c r="H125" s="811"/>
      <c r="I125" s="812"/>
      <c r="J125" s="104">
        <v>0</v>
      </c>
      <c r="K125" s="105">
        <f>(K120+K121)/(K114+K115)*100</f>
        <v>70.86415129669507</v>
      </c>
    </row>
    <row r="126" spans="1:11" s="101" customFormat="1" ht="17.100000000000001" customHeight="1" thickBot="1">
      <c r="A126" s="771"/>
      <c r="B126" s="772"/>
      <c r="C126" s="772"/>
      <c r="D126" s="806"/>
      <c r="E126" s="813" t="s">
        <v>231</v>
      </c>
      <c r="F126" s="814"/>
      <c r="G126" s="814"/>
      <c r="H126" s="814"/>
      <c r="I126" s="815"/>
      <c r="J126" s="106">
        <v>0</v>
      </c>
      <c r="K126" s="107">
        <f>(K120+K121)/(K118+K119)*100</f>
        <v>70.86415129669507</v>
      </c>
    </row>
    <row r="127" spans="1:11" s="101" customFormat="1" ht="70.5" customHeight="1" thickBot="1">
      <c r="A127" s="1181" t="s">
        <v>238</v>
      </c>
      <c r="B127" s="1182"/>
      <c r="C127" s="1182"/>
      <c r="D127" s="1182"/>
      <c r="E127" s="1182"/>
      <c r="F127" s="1182"/>
      <c r="G127" s="1182"/>
      <c r="H127" s="1182"/>
      <c r="I127" s="1182"/>
      <c r="J127" s="1182"/>
      <c r="K127" s="1183"/>
    </row>
    <row r="128" spans="1:11">
      <c r="A128" s="253"/>
      <c r="B128" s="101"/>
      <c r="C128" s="101"/>
      <c r="D128" s="101"/>
      <c r="E128" s="101"/>
      <c r="F128" s="101"/>
      <c r="G128" s="101"/>
      <c r="H128" s="101"/>
      <c r="I128" s="101"/>
      <c r="J128" s="101"/>
      <c r="K128" s="254"/>
    </row>
    <row r="131" spans="1:11" ht="57.75" customHeight="1">
      <c r="A131" s="1174" t="s">
        <v>602</v>
      </c>
      <c r="B131" s="640"/>
      <c r="C131" s="640"/>
      <c r="D131" s="640"/>
      <c r="E131" s="640"/>
      <c r="F131" s="640"/>
      <c r="G131" s="640"/>
      <c r="H131" s="640"/>
      <c r="I131" s="640"/>
      <c r="J131" s="640"/>
      <c r="K131" s="640"/>
    </row>
    <row r="133" spans="1:11" ht="30" customHeight="1">
      <c r="A133" s="669" t="s">
        <v>301</v>
      </c>
      <c r="B133" s="642"/>
      <c r="C133" s="642"/>
      <c r="D133" s="642"/>
      <c r="E133" s="642"/>
      <c r="F133" s="642"/>
      <c r="G133" s="642"/>
      <c r="H133" s="642"/>
      <c r="I133" s="642"/>
      <c r="J133" s="642"/>
      <c r="K133" s="642"/>
    </row>
    <row r="141" spans="1:11" ht="57" customHeight="1">
      <c r="A141" s="1184" t="s">
        <v>830</v>
      </c>
      <c r="B141" s="1185"/>
      <c r="C141" s="1185"/>
      <c r="D141" s="1185"/>
      <c r="E141" s="1185"/>
      <c r="F141" s="1185"/>
      <c r="G141" s="1185"/>
      <c r="H141" s="1185"/>
      <c r="I141" s="1185"/>
      <c r="J141" s="1185"/>
      <c r="K141" s="1185"/>
    </row>
    <row r="143" spans="1:11" ht="17.100000000000001" customHeight="1">
      <c r="A143" s="743" t="s">
        <v>603</v>
      </c>
      <c r="B143" s="640"/>
      <c r="C143" s="640"/>
      <c r="D143" s="640"/>
      <c r="E143" s="640"/>
      <c r="F143" s="640"/>
      <c r="G143" s="640"/>
      <c r="H143" s="640"/>
      <c r="I143" s="640"/>
      <c r="J143" s="640"/>
      <c r="K143" s="640"/>
    </row>
    <row r="144" spans="1:11" ht="15">
      <c r="A144" s="1186" t="s">
        <v>604</v>
      </c>
      <c r="B144" s="640"/>
      <c r="C144" s="640"/>
      <c r="D144" s="640"/>
      <c r="E144" s="640"/>
      <c r="F144" s="640"/>
      <c r="G144" s="640"/>
      <c r="H144" s="640"/>
      <c r="I144" s="640"/>
      <c r="J144" s="640"/>
      <c r="K144" s="640"/>
    </row>
    <row r="146" spans="1:11" ht="17.100000000000001" customHeight="1">
      <c r="A146" s="743" t="s">
        <v>605</v>
      </c>
      <c r="B146" s="640"/>
      <c r="C146" s="640"/>
      <c r="D146" s="640"/>
      <c r="E146" s="640"/>
      <c r="F146" s="640"/>
      <c r="G146" s="640"/>
      <c r="H146" s="640"/>
      <c r="I146" s="640"/>
      <c r="J146" s="640"/>
      <c r="K146" s="640"/>
    </row>
    <row r="147" spans="1:11" ht="15">
      <c r="A147" s="1186" t="s">
        <v>604</v>
      </c>
      <c r="B147" s="640"/>
      <c r="C147" s="640"/>
      <c r="D147" s="640"/>
      <c r="E147" s="640"/>
      <c r="F147" s="640"/>
      <c r="G147" s="640"/>
      <c r="H147" s="640"/>
      <c r="I147" s="640"/>
      <c r="J147" s="640"/>
      <c r="K147" s="640"/>
    </row>
    <row r="149" spans="1:11" s="2" customFormat="1" ht="17.100000000000001" customHeight="1">
      <c r="A149" s="1187" t="s">
        <v>606</v>
      </c>
      <c r="B149" s="640"/>
      <c r="C149" s="640"/>
      <c r="D149" s="640"/>
      <c r="E149" s="640"/>
      <c r="F149" s="640"/>
      <c r="G149" s="640"/>
      <c r="H149" s="640"/>
      <c r="I149" s="640"/>
      <c r="J149" s="640"/>
      <c r="K149" s="640"/>
    </row>
    <row r="152" spans="1:11" ht="17.100000000000001" customHeight="1">
      <c r="A152" s="768" t="s">
        <v>209</v>
      </c>
      <c r="B152" s="768"/>
      <c r="C152" s="768"/>
      <c r="D152" s="768"/>
      <c r="E152" s="768"/>
      <c r="F152" s="768"/>
      <c r="G152" s="768"/>
      <c r="H152" s="768"/>
      <c r="I152" s="768"/>
      <c r="J152" s="768"/>
      <c r="K152" s="768"/>
    </row>
    <row r="153" spans="1:11" ht="17.100000000000001" customHeight="1">
      <c r="A153" s="768" t="s">
        <v>831</v>
      </c>
      <c r="B153" s="768"/>
      <c r="C153" s="768"/>
      <c r="D153" s="768"/>
      <c r="E153" s="768"/>
      <c r="F153" s="768"/>
      <c r="G153" s="768"/>
      <c r="H153" s="768"/>
      <c r="I153" s="768"/>
      <c r="J153" s="768"/>
      <c r="K153" s="768"/>
    </row>
    <row r="154" spans="1:11" ht="17.100000000000001" customHeight="1">
      <c r="A154" s="768" t="s">
        <v>257</v>
      </c>
      <c r="B154" s="768"/>
      <c r="C154" s="768"/>
      <c r="D154" s="768"/>
      <c r="E154" s="768"/>
      <c r="F154" s="768"/>
      <c r="G154" s="768"/>
      <c r="H154" s="768"/>
      <c r="I154" s="768"/>
      <c r="J154" s="768"/>
      <c r="K154" s="768"/>
    </row>
    <row r="155" spans="1:11" ht="12.75" hidden="1" customHeight="1">
      <c r="A155" s="72"/>
      <c r="B155" s="72"/>
      <c r="C155" s="72"/>
      <c r="D155" s="72"/>
      <c r="E155" s="72"/>
      <c r="F155" s="72"/>
      <c r="G155" s="72"/>
      <c r="H155" s="72"/>
      <c r="I155" s="72"/>
      <c r="J155" s="72"/>
      <c r="K155" s="72"/>
    </row>
    <row r="156" spans="1:11" hidden="1"/>
    <row r="157" spans="1:11" ht="15" hidden="1" customHeight="1" thickBot="1">
      <c r="A157" s="73"/>
      <c r="B157" s="73"/>
      <c r="C157" s="74"/>
      <c r="D157" s="74"/>
      <c r="E157" s="75"/>
      <c r="F157" s="74"/>
      <c r="G157" s="75"/>
      <c r="H157" s="75"/>
      <c r="I157" s="75"/>
      <c r="J157" s="76"/>
      <c r="K157" s="76" t="s">
        <v>211</v>
      </c>
    </row>
    <row r="158" spans="1:11" s="78" customFormat="1" ht="40.5" hidden="1" customHeight="1">
      <c r="A158" s="922" t="s">
        <v>258</v>
      </c>
      <c r="B158" s="922" t="s">
        <v>259</v>
      </c>
      <c r="C158" s="170" t="s">
        <v>213</v>
      </c>
      <c r="D158" s="922" t="s">
        <v>260</v>
      </c>
      <c r="E158" s="77" t="s">
        <v>214</v>
      </c>
      <c r="F158" s="773" t="s">
        <v>215</v>
      </c>
      <c r="G158" s="775"/>
      <c r="H158" s="773" t="s">
        <v>709</v>
      </c>
      <c r="I158" s="775"/>
      <c r="J158" s="773" t="s">
        <v>710</v>
      </c>
      <c r="K158" s="775"/>
    </row>
    <row r="159" spans="1:11" s="78" customFormat="1" ht="18" hidden="1" customHeight="1" thickBot="1">
      <c r="A159" s="923"/>
      <c r="B159" s="923"/>
      <c r="C159" s="171" t="s">
        <v>218</v>
      </c>
      <c r="D159" s="923"/>
      <c r="E159" s="79" t="s">
        <v>70</v>
      </c>
      <c r="F159" s="80" t="s">
        <v>219</v>
      </c>
      <c r="G159" s="79" t="s">
        <v>70</v>
      </c>
      <c r="H159" s="80" t="s">
        <v>219</v>
      </c>
      <c r="I159" s="79" t="s">
        <v>70</v>
      </c>
      <c r="J159" s="80" t="s">
        <v>219</v>
      </c>
      <c r="K159" s="79" t="s">
        <v>70</v>
      </c>
    </row>
    <row r="160" spans="1:11" s="71" customFormat="1" ht="21" hidden="1" customHeight="1">
      <c r="A160" s="914" t="s">
        <v>749</v>
      </c>
      <c r="B160" s="914" t="s">
        <v>177</v>
      </c>
      <c r="C160" s="172" t="s">
        <v>41</v>
      </c>
      <c r="D160" s="917" t="s">
        <v>716</v>
      </c>
      <c r="E160" s="859">
        <v>1</v>
      </c>
      <c r="F160" s="857">
        <v>0</v>
      </c>
      <c r="G160" s="861">
        <v>0</v>
      </c>
      <c r="H160" s="857">
        <v>0</v>
      </c>
      <c r="I160" s="861">
        <v>0</v>
      </c>
      <c r="J160" s="81">
        <v>0</v>
      </c>
      <c r="K160" s="82">
        <v>0</v>
      </c>
    </row>
    <row r="161" spans="1:11" s="71" customFormat="1" ht="21" hidden="1" customHeight="1" thickBot="1">
      <c r="A161" s="916"/>
      <c r="B161" s="916"/>
      <c r="C161" s="204" t="s">
        <v>42</v>
      </c>
      <c r="D161" s="919"/>
      <c r="E161" s="920"/>
      <c r="F161" s="877"/>
      <c r="G161" s="921"/>
      <c r="H161" s="877"/>
      <c r="I161" s="921"/>
      <c r="J161" s="83">
        <v>0</v>
      </c>
      <c r="K161" s="84">
        <v>0</v>
      </c>
    </row>
    <row r="162" spans="1:11" s="71" customFormat="1" ht="17.100000000000001" hidden="1" customHeight="1">
      <c r="A162" s="954" t="s">
        <v>220</v>
      </c>
      <c r="B162" s="85" t="s">
        <v>221</v>
      </c>
      <c r="C162" s="177" t="s">
        <v>41</v>
      </c>
      <c r="D162" s="949" t="s">
        <v>264</v>
      </c>
      <c r="E162" s="855">
        <v>0</v>
      </c>
      <c r="F162" s="894">
        <v>0</v>
      </c>
      <c r="G162" s="945">
        <v>0</v>
      </c>
      <c r="H162" s="894">
        <v>0</v>
      </c>
      <c r="I162" s="945">
        <v>0</v>
      </c>
      <c r="J162" s="94">
        <v>0</v>
      </c>
      <c r="K162" s="95">
        <v>0</v>
      </c>
    </row>
    <row r="163" spans="1:11" s="71" customFormat="1" ht="17.100000000000001" hidden="1" customHeight="1" thickBot="1">
      <c r="A163" s="891"/>
      <c r="B163" s="89" t="s">
        <v>222</v>
      </c>
      <c r="C163" s="178" t="s">
        <v>42</v>
      </c>
      <c r="D163" s="951"/>
      <c r="E163" s="952"/>
      <c r="F163" s="953"/>
      <c r="G163" s="947"/>
      <c r="H163" s="953"/>
      <c r="I163" s="947"/>
      <c r="J163" s="92">
        <v>0</v>
      </c>
      <c r="K163" s="93">
        <v>0</v>
      </c>
    </row>
    <row r="164" spans="1:11" s="71" customFormat="1" ht="17.100000000000001" hidden="1" customHeight="1">
      <c r="A164" s="891"/>
      <c r="B164" s="85" t="s">
        <v>223</v>
      </c>
      <c r="C164" s="182" t="s">
        <v>41</v>
      </c>
      <c r="D164" s="949" t="s">
        <v>264</v>
      </c>
      <c r="E164" s="855">
        <v>0</v>
      </c>
      <c r="F164" s="894">
        <v>0</v>
      </c>
      <c r="G164" s="945">
        <v>0</v>
      </c>
      <c r="H164" s="894">
        <v>0</v>
      </c>
      <c r="I164" s="945">
        <v>0</v>
      </c>
      <c r="J164" s="94">
        <v>0</v>
      </c>
      <c r="K164" s="95">
        <v>0</v>
      </c>
    </row>
    <row r="165" spans="1:11" s="71" customFormat="1" ht="17.100000000000001" hidden="1" customHeight="1" thickBot="1">
      <c r="A165" s="948"/>
      <c r="B165" s="89" t="s">
        <v>224</v>
      </c>
      <c r="C165" s="89" t="s">
        <v>42</v>
      </c>
      <c r="D165" s="951"/>
      <c r="E165" s="952"/>
      <c r="F165" s="953"/>
      <c r="G165" s="947"/>
      <c r="H165" s="953"/>
      <c r="I165" s="947"/>
      <c r="J165" s="92">
        <v>0</v>
      </c>
      <c r="K165" s="93">
        <v>0</v>
      </c>
    </row>
    <row r="166" spans="1:11" s="71" customFormat="1" ht="21" hidden="1" customHeight="1">
      <c r="A166" s="938" t="s">
        <v>749</v>
      </c>
      <c r="B166" s="938" t="s">
        <v>177</v>
      </c>
      <c r="C166" s="184" t="s">
        <v>41</v>
      </c>
      <c r="D166" s="865" t="s">
        <v>716</v>
      </c>
      <c r="E166" s="865">
        <f t="shared" ref="E166:K166" si="3">(E160+E162)-E164</f>
        <v>1</v>
      </c>
      <c r="F166" s="796">
        <f t="shared" si="3"/>
        <v>0</v>
      </c>
      <c r="G166" s="863">
        <f t="shared" si="3"/>
        <v>0</v>
      </c>
      <c r="H166" s="796">
        <f t="shared" si="3"/>
        <v>0</v>
      </c>
      <c r="I166" s="863">
        <f t="shared" si="3"/>
        <v>0</v>
      </c>
      <c r="J166" s="97">
        <f t="shared" si="3"/>
        <v>0</v>
      </c>
      <c r="K166" s="98">
        <f t="shared" si="3"/>
        <v>0</v>
      </c>
    </row>
    <row r="167" spans="1:11" s="71" customFormat="1" ht="21" hidden="1" customHeight="1" thickBot="1">
      <c r="A167" s="940"/>
      <c r="B167" s="940"/>
      <c r="C167" s="205" t="s">
        <v>42</v>
      </c>
      <c r="D167" s="944"/>
      <c r="E167" s="944"/>
      <c r="F167" s="924"/>
      <c r="G167" s="925"/>
      <c r="H167" s="924"/>
      <c r="I167" s="925"/>
      <c r="J167" s="99">
        <f>(J161+J163)-J165</f>
        <v>0</v>
      </c>
      <c r="K167" s="100">
        <f>(K161+K163)-K165</f>
        <v>0</v>
      </c>
    </row>
    <row r="168" spans="1:11" s="71" customFormat="1" ht="21" hidden="1" customHeight="1">
      <c r="A168" s="784" t="s">
        <v>225</v>
      </c>
      <c r="B168" s="927" t="s">
        <v>303</v>
      </c>
      <c r="C168" s="786"/>
      <c r="D168" s="786"/>
      <c r="E168" s="786"/>
      <c r="F168" s="786"/>
      <c r="G168" s="928"/>
      <c r="H168" s="760" t="s">
        <v>41</v>
      </c>
      <c r="I168" s="932"/>
      <c r="J168" s="94">
        <v>0</v>
      </c>
      <c r="K168" s="95">
        <v>0</v>
      </c>
    </row>
    <row r="169" spans="1:11" s="71" customFormat="1" ht="21" hidden="1" customHeight="1" thickBot="1">
      <c r="A169" s="926"/>
      <c r="B169" s="929"/>
      <c r="C169" s="930"/>
      <c r="D169" s="930"/>
      <c r="E169" s="930"/>
      <c r="F169" s="930"/>
      <c r="G169" s="931"/>
      <c r="H169" s="933" t="s">
        <v>42</v>
      </c>
      <c r="I169" s="934"/>
      <c r="J169" s="92">
        <v>0</v>
      </c>
      <c r="K169" s="93">
        <v>0</v>
      </c>
    </row>
    <row r="170" spans="1:11" s="101" customFormat="1" ht="17.100000000000001" hidden="1" customHeight="1">
      <c r="A170" s="777" t="s">
        <v>227</v>
      </c>
      <c r="B170" s="963"/>
      <c r="C170" s="963"/>
      <c r="D170" s="963"/>
      <c r="E170" s="963"/>
      <c r="F170" s="963"/>
      <c r="G170" s="964"/>
      <c r="H170" s="760" t="s">
        <v>41</v>
      </c>
      <c r="I170" s="932"/>
      <c r="J170" s="94">
        <f>J166-J168</f>
        <v>0</v>
      </c>
      <c r="K170" s="95">
        <f>K166-K168</f>
        <v>0</v>
      </c>
    </row>
    <row r="171" spans="1:11" s="101" customFormat="1" ht="17.100000000000001" hidden="1" customHeight="1" thickBot="1">
      <c r="A171" s="965"/>
      <c r="B171" s="966"/>
      <c r="C171" s="966"/>
      <c r="D171" s="966"/>
      <c r="E171" s="966"/>
      <c r="F171" s="966"/>
      <c r="G171" s="967"/>
      <c r="H171" s="933" t="s">
        <v>42</v>
      </c>
      <c r="I171" s="934"/>
      <c r="J171" s="92">
        <f>J167-J169</f>
        <v>0</v>
      </c>
      <c r="K171" s="93">
        <f>K167-K169</f>
        <v>0</v>
      </c>
    </row>
    <row r="172" spans="1:11" s="101" customFormat="1" ht="17.100000000000001" hidden="1" customHeight="1">
      <c r="A172" s="777" t="s">
        <v>711</v>
      </c>
      <c r="B172" s="963"/>
      <c r="C172" s="963"/>
      <c r="D172" s="963"/>
      <c r="E172" s="963"/>
      <c r="F172" s="963"/>
      <c r="G172" s="964"/>
      <c r="H172" s="760" t="s">
        <v>41</v>
      </c>
      <c r="I172" s="932"/>
      <c r="J172" s="94">
        <v>0</v>
      </c>
      <c r="K172" s="95">
        <v>0</v>
      </c>
    </row>
    <row r="173" spans="1:11" s="101" customFormat="1" ht="17.100000000000001" hidden="1" customHeight="1" thickBot="1">
      <c r="A173" s="965"/>
      <c r="B173" s="966"/>
      <c r="C173" s="966"/>
      <c r="D173" s="966"/>
      <c r="E173" s="966"/>
      <c r="F173" s="966"/>
      <c r="G173" s="967"/>
      <c r="H173" s="933" t="s">
        <v>42</v>
      </c>
      <c r="I173" s="934"/>
      <c r="J173" s="92">
        <v>0</v>
      </c>
      <c r="K173" s="93">
        <v>0</v>
      </c>
    </row>
    <row r="174" spans="1:11" s="101" customFormat="1" ht="17.100000000000001" hidden="1" customHeight="1">
      <c r="A174" s="777" t="s">
        <v>228</v>
      </c>
      <c r="B174" s="963"/>
      <c r="C174" s="963"/>
      <c r="D174" s="963"/>
      <c r="E174" s="963"/>
      <c r="F174" s="963"/>
      <c r="G174" s="964"/>
      <c r="H174" s="760" t="s">
        <v>41</v>
      </c>
      <c r="I174" s="932"/>
      <c r="J174" s="94">
        <f>J170-J172</f>
        <v>0</v>
      </c>
      <c r="K174" s="95">
        <f>K170-K172</f>
        <v>0</v>
      </c>
    </row>
    <row r="175" spans="1:11" s="101" customFormat="1" ht="17.100000000000001" hidden="1" customHeight="1" thickBot="1">
      <c r="A175" s="965"/>
      <c r="B175" s="966"/>
      <c r="C175" s="966"/>
      <c r="D175" s="966"/>
      <c r="E175" s="966"/>
      <c r="F175" s="966"/>
      <c r="G175" s="967"/>
      <c r="H175" s="933" t="s">
        <v>42</v>
      </c>
      <c r="I175" s="934"/>
      <c r="J175" s="92">
        <f>J171-J173</f>
        <v>0</v>
      </c>
      <c r="K175" s="93">
        <f>K171-K173</f>
        <v>0</v>
      </c>
    </row>
    <row r="176" spans="1:11" s="101" customFormat="1" ht="17.100000000000001" hidden="1" customHeight="1">
      <c r="A176" s="801" t="s">
        <v>712</v>
      </c>
      <c r="B176" s="956"/>
      <c r="C176" s="956"/>
      <c r="D176" s="957"/>
      <c r="E176" s="807" t="s">
        <v>229</v>
      </c>
      <c r="F176" s="808"/>
      <c r="G176" s="808"/>
      <c r="H176" s="808"/>
      <c r="I176" s="809"/>
      <c r="J176" s="102">
        <v>0</v>
      </c>
      <c r="K176" s="103" t="e">
        <f>(K172+K173)/(K160+K161)*100</f>
        <v>#DIV/0!</v>
      </c>
    </row>
    <row r="177" spans="1:11" s="101" customFormat="1" ht="17.100000000000001" hidden="1" customHeight="1">
      <c r="A177" s="968"/>
      <c r="B177" s="969"/>
      <c r="C177" s="969"/>
      <c r="D177" s="970"/>
      <c r="E177" s="810" t="s">
        <v>230</v>
      </c>
      <c r="F177" s="811"/>
      <c r="G177" s="811"/>
      <c r="H177" s="811"/>
      <c r="I177" s="812"/>
      <c r="J177" s="104">
        <v>0</v>
      </c>
      <c r="K177" s="105" t="e">
        <f>(K172+K173)/(K166+K167)*100</f>
        <v>#DIV/0!</v>
      </c>
    </row>
    <row r="178" spans="1:11" s="101" customFormat="1" ht="17.100000000000001" hidden="1" customHeight="1" thickBot="1">
      <c r="A178" s="958"/>
      <c r="B178" s="959"/>
      <c r="C178" s="959"/>
      <c r="D178" s="960"/>
      <c r="E178" s="813" t="s">
        <v>231</v>
      </c>
      <c r="F178" s="814"/>
      <c r="G178" s="814"/>
      <c r="H178" s="814"/>
      <c r="I178" s="815"/>
      <c r="J178" s="106">
        <v>0</v>
      </c>
      <c r="K178" s="107">
        <v>0</v>
      </c>
    </row>
    <row r="179" spans="1:11" s="101" customFormat="1" ht="12.75" hidden="1" customHeight="1">
      <c r="A179" s="190"/>
      <c r="B179" s="190"/>
      <c r="C179" s="190"/>
      <c r="D179" s="191"/>
      <c r="E179" s="192"/>
      <c r="F179" s="192"/>
      <c r="G179" s="192"/>
      <c r="H179" s="192"/>
      <c r="I179" s="192"/>
      <c r="J179" s="193"/>
      <c r="K179" s="194"/>
    </row>
    <row r="180" spans="1:11" s="101" customFormat="1" ht="15" hidden="1" customHeight="1">
      <c r="A180" s="961" t="s">
        <v>748</v>
      </c>
      <c r="B180" s="961"/>
      <c r="C180" s="961"/>
      <c r="D180" s="961"/>
      <c r="E180" s="961"/>
      <c r="F180" s="961"/>
      <c r="G180" s="961"/>
      <c r="H180" s="961"/>
      <c r="I180" s="961"/>
      <c r="J180" s="961"/>
      <c r="K180" s="961"/>
    </row>
    <row r="181" spans="1:11" s="101" customFormat="1" ht="12.75" hidden="1" customHeight="1">
      <c r="A181" s="195"/>
      <c r="B181" s="131"/>
      <c r="C181" s="131"/>
      <c r="D181" s="131"/>
      <c r="E181" s="131"/>
      <c r="F181" s="131"/>
      <c r="G181" s="131"/>
      <c r="H181" s="131"/>
      <c r="I181" s="131"/>
      <c r="J181" s="131"/>
      <c r="K181" s="134"/>
    </row>
    <row r="182" spans="1:11" s="101" customFormat="1" ht="15" hidden="1" customHeight="1">
      <c r="A182" s="980" t="s">
        <v>266</v>
      </c>
      <c r="B182" s="980"/>
      <c r="C182" s="980"/>
      <c r="D182" s="980"/>
      <c r="E182" s="980"/>
      <c r="F182" s="980"/>
      <c r="G182" s="980"/>
      <c r="H182" s="980"/>
      <c r="I182" s="980"/>
      <c r="J182" s="980"/>
      <c r="K182" s="980"/>
    </row>
    <row r="183" spans="1:11" s="101" customFormat="1" ht="12.75" hidden="1" customHeight="1">
      <c r="A183" s="133"/>
      <c r="B183" s="131"/>
      <c r="C183" s="131"/>
      <c r="D183" s="131"/>
      <c r="E183" s="131"/>
      <c r="F183" s="131"/>
      <c r="G183" s="131"/>
      <c r="H183" s="131"/>
      <c r="I183" s="131"/>
      <c r="J183" s="131"/>
      <c r="K183" s="134"/>
    </row>
    <row r="184" spans="1:11" s="101" customFormat="1" ht="15" hidden="1" customHeight="1">
      <c r="A184" s="980" t="s">
        <v>267</v>
      </c>
      <c r="B184" s="980"/>
      <c r="C184" s="980"/>
      <c r="D184" s="980"/>
      <c r="E184" s="980"/>
      <c r="F184" s="980"/>
      <c r="G184" s="980"/>
      <c r="H184" s="980"/>
      <c r="I184" s="980"/>
      <c r="J184" s="980"/>
      <c r="K184" s="980"/>
    </row>
    <row r="185" spans="1:11" s="101" customFormat="1" ht="12.75" hidden="1" customHeight="1">
      <c r="A185" s="133"/>
      <c r="B185" s="131"/>
      <c r="C185" s="131"/>
      <c r="D185" s="131"/>
      <c r="E185" s="131"/>
      <c r="F185" s="131"/>
      <c r="G185" s="131"/>
      <c r="H185" s="131"/>
      <c r="I185" s="131"/>
      <c r="J185" s="131"/>
      <c r="K185" s="134"/>
    </row>
    <row r="186" spans="1:11" s="101" customFormat="1" ht="15" hidden="1" customHeight="1">
      <c r="A186" s="980" t="s">
        <v>268</v>
      </c>
      <c r="B186" s="980"/>
      <c r="C186" s="980"/>
      <c r="D186" s="980"/>
      <c r="E186" s="980"/>
      <c r="F186" s="980"/>
      <c r="G186" s="980"/>
      <c r="H186" s="980"/>
      <c r="I186" s="980"/>
      <c r="J186" s="980"/>
      <c r="K186" s="980"/>
    </row>
    <row r="187" spans="1:11" s="101" customFormat="1" ht="12.75" hidden="1" customHeight="1">
      <c r="A187" s="133"/>
      <c r="B187" s="131"/>
      <c r="C187" s="131"/>
      <c r="D187" s="131"/>
      <c r="E187" s="131"/>
      <c r="F187" s="131"/>
      <c r="G187" s="131"/>
      <c r="H187" s="131"/>
      <c r="I187" s="131"/>
      <c r="J187" s="131"/>
      <c r="K187" s="134"/>
    </row>
    <row r="188" spans="1:11" s="101" customFormat="1" ht="15" hidden="1" customHeight="1">
      <c r="A188" s="981" t="s">
        <v>269</v>
      </c>
      <c r="B188" s="981"/>
      <c r="C188" s="981"/>
      <c r="D188" s="981"/>
      <c r="E188" s="981"/>
      <c r="F188" s="981"/>
      <c r="G188" s="981"/>
      <c r="H188" s="981"/>
      <c r="I188" s="981"/>
      <c r="J188" s="981"/>
      <c r="K188" s="981"/>
    </row>
    <row r="189" spans="1:11" s="101" customFormat="1" ht="12.75" hidden="1" customHeight="1">
      <c r="A189" s="133"/>
      <c r="B189" s="131"/>
      <c r="C189" s="131"/>
      <c r="D189" s="131"/>
      <c r="E189" s="131"/>
      <c r="F189" s="131"/>
      <c r="G189" s="131"/>
      <c r="H189" s="131"/>
      <c r="I189" s="131"/>
      <c r="J189" s="131"/>
      <c r="K189" s="134"/>
    </row>
    <row r="190" spans="1:11" s="101" customFormat="1" ht="15" hidden="1" customHeight="1">
      <c r="A190" s="971" t="s">
        <v>270</v>
      </c>
      <c r="B190" s="971"/>
      <c r="C190" s="971"/>
      <c r="D190" s="971"/>
      <c r="E190" s="196" t="s">
        <v>271</v>
      </c>
      <c r="F190" s="992">
        <v>0</v>
      </c>
      <c r="G190" s="992"/>
      <c r="H190" s="4"/>
      <c r="I190" s="4"/>
      <c r="J190" s="131"/>
      <c r="K190" s="134"/>
    </row>
    <row r="191" spans="1:11" s="101" customFormat="1" ht="15" hidden="1" customHeight="1">
      <c r="A191" s="971" t="s">
        <v>272</v>
      </c>
      <c r="B191" s="640"/>
      <c r="C191" s="640"/>
      <c r="D191" s="640"/>
      <c r="E191" s="196" t="s">
        <v>271</v>
      </c>
      <c r="F191" s="992">
        <v>0</v>
      </c>
      <c r="G191" s="992"/>
      <c r="H191" s="131"/>
      <c r="I191" s="131"/>
      <c r="J191" s="206"/>
      <c r="K191" s="206"/>
    </row>
    <row r="192" spans="1:11" s="101" customFormat="1" ht="15" hidden="1" customHeight="1">
      <c r="A192" s="971" t="s">
        <v>304</v>
      </c>
      <c r="B192" s="640"/>
      <c r="C192" s="640"/>
      <c r="D192" s="640"/>
      <c r="E192" s="196" t="s">
        <v>271</v>
      </c>
      <c r="F192" s="992">
        <v>0</v>
      </c>
      <c r="G192" s="992"/>
      <c r="H192" s="131"/>
      <c r="I192" s="131"/>
      <c r="J192" s="206"/>
      <c r="K192" s="206"/>
    </row>
    <row r="193" spans="1:11" s="101" customFormat="1" ht="15" hidden="1" customHeight="1">
      <c r="A193" s="971" t="s">
        <v>276</v>
      </c>
      <c r="B193" s="640"/>
      <c r="C193" s="640"/>
      <c r="D193" s="640"/>
      <c r="E193" s="196" t="s">
        <v>271</v>
      </c>
      <c r="F193" s="992">
        <v>0</v>
      </c>
      <c r="G193" s="992"/>
      <c r="H193" s="131"/>
      <c r="I193" s="131"/>
      <c r="J193" s="206"/>
      <c r="K193" s="206"/>
    </row>
    <row r="194" spans="1:11" s="101" customFormat="1" ht="15" hidden="1" customHeight="1" thickBot="1">
      <c r="A194" s="973" t="s">
        <v>277</v>
      </c>
      <c r="B194" s="974"/>
      <c r="C194" s="974"/>
      <c r="D194" s="974"/>
      <c r="E194" s="197" t="s">
        <v>271</v>
      </c>
      <c r="F194" s="975">
        <f>SUM(F190:G193)</f>
        <v>0</v>
      </c>
      <c r="G194" s="975"/>
      <c r="H194" s="131"/>
      <c r="I194" s="131"/>
      <c r="J194" s="206"/>
      <c r="K194" s="206"/>
    </row>
    <row r="195" spans="1:11" s="101" customFormat="1" ht="12.75" hidden="1" customHeight="1" thickTop="1">
      <c r="A195" s="133"/>
      <c r="B195" s="131"/>
      <c r="C195" s="131"/>
      <c r="D195" s="131"/>
      <c r="E195" s="131"/>
      <c r="F195" s="131"/>
      <c r="G195" s="131"/>
      <c r="H195" s="131"/>
      <c r="I195" s="131"/>
      <c r="J195" s="131"/>
      <c r="K195" s="134"/>
    </row>
    <row r="196" spans="1:11" s="101" customFormat="1" ht="69" hidden="1" customHeight="1">
      <c r="A196" s="977" t="s">
        <v>750</v>
      </c>
      <c r="B196" s="1017"/>
      <c r="C196" s="1017"/>
      <c r="D196" s="1017"/>
      <c r="E196" s="1017"/>
      <c r="F196" s="1017"/>
      <c r="G196" s="1017"/>
      <c r="H196" s="1017"/>
      <c r="I196" s="1017"/>
      <c r="J196" s="1017"/>
      <c r="K196" s="1017"/>
    </row>
    <row r="197" spans="1:11" s="101" customFormat="1" ht="12.75" hidden="1" customHeight="1">
      <c r="A197" s="133"/>
      <c r="B197" s="131"/>
      <c r="C197" s="131"/>
      <c r="D197" s="131"/>
      <c r="E197" s="131"/>
      <c r="F197" s="131"/>
      <c r="G197" s="131"/>
      <c r="H197" s="131"/>
      <c r="I197" s="131"/>
      <c r="J197" s="131"/>
      <c r="K197" s="134"/>
    </row>
    <row r="198" spans="1:11" hidden="1"/>
    <row r="199" spans="1:11" ht="17.100000000000001" hidden="1" customHeight="1">
      <c r="A199" s="643" t="s">
        <v>302</v>
      </c>
      <c r="B199" s="640"/>
      <c r="C199" s="640"/>
      <c r="D199" s="640"/>
      <c r="E199" s="640"/>
      <c r="F199" s="640"/>
      <c r="G199" s="640"/>
      <c r="H199" s="640"/>
      <c r="I199" s="640"/>
      <c r="J199" s="640"/>
      <c r="K199" s="640"/>
    </row>
    <row r="200" spans="1:11" hidden="1"/>
    <row r="201" spans="1:11" ht="30" hidden="1" customHeight="1">
      <c r="A201" s="669" t="s">
        <v>301</v>
      </c>
      <c r="B201" s="642"/>
      <c r="C201" s="642"/>
      <c r="D201" s="642"/>
      <c r="E201" s="642"/>
      <c r="F201" s="642"/>
      <c r="G201" s="642"/>
      <c r="H201" s="642"/>
      <c r="I201" s="642"/>
      <c r="J201" s="642"/>
      <c r="K201" s="642"/>
    </row>
    <row r="202" spans="1:11" ht="13.5" thickBot="1"/>
    <row r="203" spans="1:11" s="78" customFormat="1" ht="40.5" customHeight="1">
      <c r="A203" s="922" t="s">
        <v>258</v>
      </c>
      <c r="B203" s="922" t="s">
        <v>259</v>
      </c>
      <c r="C203" s="170" t="s">
        <v>213</v>
      </c>
      <c r="D203" s="922" t="s">
        <v>260</v>
      </c>
      <c r="E203" s="77" t="s">
        <v>214</v>
      </c>
      <c r="F203" s="773" t="s">
        <v>215</v>
      </c>
      <c r="G203" s="775"/>
      <c r="H203" s="773" t="s">
        <v>824</v>
      </c>
      <c r="I203" s="775"/>
      <c r="J203" s="773" t="s">
        <v>825</v>
      </c>
      <c r="K203" s="775"/>
    </row>
    <row r="204" spans="1:11" s="78" customFormat="1" ht="18" customHeight="1" thickBot="1">
      <c r="A204" s="923"/>
      <c r="B204" s="923"/>
      <c r="C204" s="171" t="s">
        <v>218</v>
      </c>
      <c r="D204" s="923"/>
      <c r="E204" s="79" t="s">
        <v>70</v>
      </c>
      <c r="F204" s="80" t="s">
        <v>219</v>
      </c>
      <c r="G204" s="79" t="s">
        <v>70</v>
      </c>
      <c r="H204" s="80" t="s">
        <v>219</v>
      </c>
      <c r="I204" s="79" t="s">
        <v>70</v>
      </c>
      <c r="J204" s="80" t="s">
        <v>219</v>
      </c>
      <c r="K204" s="79" t="s">
        <v>70</v>
      </c>
    </row>
    <row r="205" spans="1:11" s="71" customFormat="1" ht="48.75" customHeight="1">
      <c r="A205" s="914" t="s">
        <v>261</v>
      </c>
      <c r="B205" s="914" t="s">
        <v>607</v>
      </c>
      <c r="C205" s="172" t="s">
        <v>41</v>
      </c>
      <c r="D205" s="917" t="s">
        <v>832</v>
      </c>
      <c r="E205" s="859">
        <v>1</v>
      </c>
      <c r="F205" s="857">
        <v>0</v>
      </c>
      <c r="G205" s="861">
        <v>20724</v>
      </c>
      <c r="H205" s="857">
        <v>0</v>
      </c>
      <c r="I205" s="861">
        <v>19224</v>
      </c>
      <c r="J205" s="81">
        <v>0</v>
      </c>
      <c r="K205" s="635" t="s">
        <v>886</v>
      </c>
    </row>
    <row r="206" spans="1:11" s="71" customFormat="1" ht="21" customHeight="1" thickBot="1">
      <c r="A206" s="916"/>
      <c r="B206" s="916"/>
      <c r="C206" s="204" t="s">
        <v>42</v>
      </c>
      <c r="D206" s="919"/>
      <c r="E206" s="920"/>
      <c r="F206" s="877"/>
      <c r="G206" s="921"/>
      <c r="H206" s="877"/>
      <c r="I206" s="921"/>
      <c r="J206" s="83">
        <v>0</v>
      </c>
      <c r="K206" s="84">
        <v>0</v>
      </c>
    </row>
    <row r="207" spans="1:11" s="71" customFormat="1" ht="17.100000000000001" customHeight="1">
      <c r="A207" s="954" t="s">
        <v>220</v>
      </c>
      <c r="B207" s="85" t="s">
        <v>221</v>
      </c>
      <c r="C207" s="177" t="s">
        <v>41</v>
      </c>
      <c r="D207" s="949" t="s">
        <v>264</v>
      </c>
      <c r="E207" s="855">
        <v>0</v>
      </c>
      <c r="F207" s="894">
        <v>0</v>
      </c>
      <c r="G207" s="945">
        <f>3765+1000</f>
        <v>4765</v>
      </c>
      <c r="H207" s="894">
        <v>0</v>
      </c>
      <c r="I207" s="945">
        <v>0</v>
      </c>
      <c r="J207" s="94">
        <v>0</v>
      </c>
      <c r="K207" s="95">
        <v>4765</v>
      </c>
    </row>
    <row r="208" spans="1:11" s="71" customFormat="1" ht="17.100000000000001" customHeight="1" thickBot="1">
      <c r="A208" s="891"/>
      <c r="B208" s="89" t="s">
        <v>222</v>
      </c>
      <c r="C208" s="178" t="s">
        <v>42</v>
      </c>
      <c r="D208" s="951"/>
      <c r="E208" s="952"/>
      <c r="F208" s="953"/>
      <c r="G208" s="947"/>
      <c r="H208" s="953"/>
      <c r="I208" s="947"/>
      <c r="J208" s="92">
        <v>0</v>
      </c>
      <c r="K208" s="93">
        <v>0</v>
      </c>
    </row>
    <row r="209" spans="1:11" s="71" customFormat="1" ht="17.100000000000001" customHeight="1">
      <c r="A209" s="891"/>
      <c r="B209" s="85" t="s">
        <v>223</v>
      </c>
      <c r="C209" s="182" t="s">
        <v>41</v>
      </c>
      <c r="D209" s="949" t="s">
        <v>264</v>
      </c>
      <c r="E209" s="855">
        <v>0</v>
      </c>
      <c r="F209" s="894">
        <v>0</v>
      </c>
      <c r="G209" s="945">
        <v>0</v>
      </c>
      <c r="H209" s="894">
        <v>0</v>
      </c>
      <c r="I209" s="945">
        <v>0</v>
      </c>
      <c r="J209" s="94">
        <v>0</v>
      </c>
      <c r="K209" s="95">
        <v>0</v>
      </c>
    </row>
    <row r="210" spans="1:11" s="71" customFormat="1" ht="17.100000000000001" customHeight="1" thickBot="1">
      <c r="A210" s="948"/>
      <c r="B210" s="89" t="s">
        <v>224</v>
      </c>
      <c r="C210" s="89" t="s">
        <v>42</v>
      </c>
      <c r="D210" s="951"/>
      <c r="E210" s="952"/>
      <c r="F210" s="953"/>
      <c r="G210" s="947"/>
      <c r="H210" s="953"/>
      <c r="I210" s="947"/>
      <c r="J210" s="92">
        <v>0</v>
      </c>
      <c r="K210" s="93">
        <v>0</v>
      </c>
    </row>
    <row r="211" spans="1:11" s="71" customFormat="1" ht="21" customHeight="1">
      <c r="A211" s="938" t="s">
        <v>261</v>
      </c>
      <c r="B211" s="938" t="s">
        <v>607</v>
      </c>
      <c r="C211" s="184" t="s">
        <v>41</v>
      </c>
      <c r="D211" s="865" t="s">
        <v>832</v>
      </c>
      <c r="E211" s="865">
        <f t="shared" ref="E211:J211" si="4">(E205+E207)-E209</f>
        <v>1</v>
      </c>
      <c r="F211" s="796">
        <f t="shared" si="4"/>
        <v>0</v>
      </c>
      <c r="G211" s="863">
        <f t="shared" si="4"/>
        <v>25489</v>
      </c>
      <c r="H211" s="796">
        <f t="shared" si="4"/>
        <v>0</v>
      </c>
      <c r="I211" s="863">
        <f t="shared" si="4"/>
        <v>19224</v>
      </c>
      <c r="J211" s="97">
        <f t="shared" si="4"/>
        <v>0</v>
      </c>
      <c r="K211" s="98">
        <v>10681</v>
      </c>
    </row>
    <row r="212" spans="1:11" s="71" customFormat="1" ht="21" customHeight="1" thickBot="1">
      <c r="A212" s="940"/>
      <c r="B212" s="940"/>
      <c r="C212" s="205" t="s">
        <v>42</v>
      </c>
      <c r="D212" s="944"/>
      <c r="E212" s="944"/>
      <c r="F212" s="924"/>
      <c r="G212" s="925"/>
      <c r="H212" s="924"/>
      <c r="I212" s="925"/>
      <c r="J212" s="99">
        <f>(J206+J208)-J210</f>
        <v>0</v>
      </c>
      <c r="K212" s="100">
        <f>(K206+K208)-K210</f>
        <v>0</v>
      </c>
    </row>
    <row r="213" spans="1:11" s="71" customFormat="1" ht="21" customHeight="1">
      <c r="A213" s="784" t="s">
        <v>225</v>
      </c>
      <c r="B213" s="927"/>
      <c r="C213" s="786"/>
      <c r="D213" s="786"/>
      <c r="E213" s="786"/>
      <c r="F213" s="786"/>
      <c r="G213" s="928"/>
      <c r="H213" s="760" t="s">
        <v>41</v>
      </c>
      <c r="I213" s="932"/>
      <c r="J213" s="94">
        <v>0</v>
      </c>
      <c r="K213" s="95">
        <v>0</v>
      </c>
    </row>
    <row r="214" spans="1:11" s="71" customFormat="1" ht="21" customHeight="1" thickBot="1">
      <c r="A214" s="926"/>
      <c r="B214" s="929"/>
      <c r="C214" s="930"/>
      <c r="D214" s="930"/>
      <c r="E214" s="930"/>
      <c r="F214" s="930"/>
      <c r="G214" s="931"/>
      <c r="H214" s="933" t="s">
        <v>42</v>
      </c>
      <c r="I214" s="934"/>
      <c r="J214" s="92">
        <v>0</v>
      </c>
      <c r="K214" s="93">
        <v>0</v>
      </c>
    </row>
    <row r="215" spans="1:11" s="101" customFormat="1" ht="17.100000000000001" customHeight="1">
      <c r="A215" s="777" t="s">
        <v>227</v>
      </c>
      <c r="B215" s="963"/>
      <c r="C215" s="963"/>
      <c r="D215" s="963"/>
      <c r="E215" s="963"/>
      <c r="F215" s="963"/>
      <c r="G215" s="964"/>
      <c r="H215" s="760" t="s">
        <v>41</v>
      </c>
      <c r="I215" s="932"/>
      <c r="J215" s="94">
        <f>J211-J213</f>
        <v>0</v>
      </c>
      <c r="K215" s="95">
        <f>K211-K213</f>
        <v>10681</v>
      </c>
    </row>
    <row r="216" spans="1:11" s="101" customFormat="1" ht="17.100000000000001" customHeight="1" thickBot="1">
      <c r="A216" s="965"/>
      <c r="B216" s="966"/>
      <c r="C216" s="966"/>
      <c r="D216" s="966"/>
      <c r="E216" s="966"/>
      <c r="F216" s="966"/>
      <c r="G216" s="967"/>
      <c r="H216" s="933" t="s">
        <v>42</v>
      </c>
      <c r="I216" s="934"/>
      <c r="J216" s="92">
        <f>J212-J214</f>
        <v>0</v>
      </c>
      <c r="K216" s="93">
        <f>K212-K214</f>
        <v>0</v>
      </c>
    </row>
    <row r="217" spans="1:11" s="101" customFormat="1" ht="17.100000000000001" customHeight="1">
      <c r="A217" s="777" t="s">
        <v>828</v>
      </c>
      <c r="B217" s="963"/>
      <c r="C217" s="963"/>
      <c r="D217" s="963"/>
      <c r="E217" s="963"/>
      <c r="F217" s="963"/>
      <c r="G217" s="964"/>
      <c r="H217" s="760" t="s">
        <v>41</v>
      </c>
      <c r="I217" s="932"/>
      <c r="J217" s="94">
        <v>0</v>
      </c>
      <c r="K217" s="95">
        <v>7569</v>
      </c>
    </row>
    <row r="218" spans="1:11" s="101" customFormat="1" ht="17.100000000000001" customHeight="1" thickBot="1">
      <c r="A218" s="965"/>
      <c r="B218" s="966"/>
      <c r="C218" s="966"/>
      <c r="D218" s="966"/>
      <c r="E218" s="966"/>
      <c r="F218" s="966"/>
      <c r="G218" s="967"/>
      <c r="H218" s="933" t="s">
        <v>42</v>
      </c>
      <c r="I218" s="934"/>
      <c r="J218" s="92">
        <v>0</v>
      </c>
      <c r="K218" s="93">
        <v>0</v>
      </c>
    </row>
    <row r="219" spans="1:11" s="101" customFormat="1" ht="17.100000000000001" customHeight="1">
      <c r="A219" s="777" t="s">
        <v>228</v>
      </c>
      <c r="B219" s="963"/>
      <c r="C219" s="963"/>
      <c r="D219" s="963"/>
      <c r="E219" s="963"/>
      <c r="F219" s="963"/>
      <c r="G219" s="964"/>
      <c r="H219" s="760" t="s">
        <v>41</v>
      </c>
      <c r="I219" s="932"/>
      <c r="J219" s="94">
        <f>J215-J217</f>
        <v>0</v>
      </c>
      <c r="K219" s="95">
        <f>K215-K217</f>
        <v>3112</v>
      </c>
    </row>
    <row r="220" spans="1:11" s="101" customFormat="1" ht="17.100000000000001" customHeight="1" thickBot="1">
      <c r="A220" s="965"/>
      <c r="B220" s="966"/>
      <c r="C220" s="966"/>
      <c r="D220" s="966"/>
      <c r="E220" s="966"/>
      <c r="F220" s="966"/>
      <c r="G220" s="967"/>
      <c r="H220" s="933" t="s">
        <v>42</v>
      </c>
      <c r="I220" s="934"/>
      <c r="J220" s="92">
        <f>J216-J218</f>
        <v>0</v>
      </c>
      <c r="K220" s="93">
        <f>K216-K218</f>
        <v>0</v>
      </c>
    </row>
    <row r="221" spans="1:11" s="101" customFormat="1" ht="17.100000000000001" customHeight="1">
      <c r="A221" s="801" t="s">
        <v>829</v>
      </c>
      <c r="B221" s="956"/>
      <c r="C221" s="956"/>
      <c r="D221" s="957"/>
      <c r="E221" s="807" t="s">
        <v>229</v>
      </c>
      <c r="F221" s="808"/>
      <c r="G221" s="808"/>
      <c r="H221" s="808"/>
      <c r="I221" s="809"/>
      <c r="J221" s="102">
        <v>0</v>
      </c>
      <c r="K221" s="507">
        <v>109</v>
      </c>
    </row>
    <row r="222" spans="1:11" s="101" customFormat="1" ht="17.100000000000001" customHeight="1">
      <c r="A222" s="968"/>
      <c r="B222" s="969"/>
      <c r="C222" s="969"/>
      <c r="D222" s="970"/>
      <c r="E222" s="810" t="s">
        <v>230</v>
      </c>
      <c r="F222" s="811"/>
      <c r="G222" s="811"/>
      <c r="H222" s="811"/>
      <c r="I222" s="812"/>
      <c r="J222" s="104">
        <v>0</v>
      </c>
      <c r="K222" s="508">
        <f>(K217+K218)/(K211+K212)*100</f>
        <v>70.86415129669507</v>
      </c>
    </row>
    <row r="223" spans="1:11" s="101" customFormat="1" ht="17.100000000000001" customHeight="1" thickBot="1">
      <c r="A223" s="958"/>
      <c r="B223" s="959"/>
      <c r="C223" s="959"/>
      <c r="D223" s="960"/>
      <c r="E223" s="813" t="s">
        <v>231</v>
      </c>
      <c r="F223" s="814"/>
      <c r="G223" s="814"/>
      <c r="H223" s="814"/>
      <c r="I223" s="815"/>
      <c r="J223" s="106">
        <v>0</v>
      </c>
      <c r="K223" s="509">
        <v>71</v>
      </c>
    </row>
    <row r="224" spans="1:11" s="101" customFormat="1" ht="66" customHeight="1" thickBot="1">
      <c r="A224" s="1188" t="s">
        <v>887</v>
      </c>
      <c r="B224" s="1189"/>
      <c r="C224" s="1189"/>
      <c r="D224" s="1189"/>
      <c r="E224" s="1189"/>
      <c r="F224" s="1189"/>
      <c r="G224" s="1189"/>
      <c r="H224" s="1189"/>
      <c r="I224" s="1189"/>
      <c r="J224" s="1189"/>
      <c r="K224" s="1190"/>
    </row>
    <row r="225" spans="1:11" s="101" customFormat="1" ht="15" customHeight="1">
      <c r="A225" s="961" t="s">
        <v>608</v>
      </c>
      <c r="B225" s="961"/>
      <c r="C225" s="961"/>
      <c r="D225" s="961"/>
      <c r="E225" s="961"/>
      <c r="F225" s="961"/>
      <c r="G225" s="961"/>
      <c r="H225" s="961"/>
      <c r="I225" s="961"/>
      <c r="J225" s="961"/>
      <c r="K225" s="961"/>
    </row>
    <row r="226" spans="1:11" s="101" customFormat="1" ht="12.75" customHeight="1">
      <c r="A226" s="195"/>
      <c r="B226" s="131"/>
      <c r="C226" s="131"/>
      <c r="D226" s="131"/>
      <c r="E226" s="131"/>
      <c r="F226" s="131"/>
      <c r="G226" s="131"/>
      <c r="H226" s="131"/>
      <c r="I226" s="131"/>
      <c r="J226" s="131"/>
      <c r="K226" s="134"/>
    </row>
    <row r="227" spans="1:11" s="101" customFormat="1" ht="15" customHeight="1">
      <c r="A227" s="1025" t="s">
        <v>266</v>
      </c>
      <c r="B227" s="1025"/>
      <c r="C227" s="1025"/>
      <c r="D227" s="1025"/>
      <c r="E227" s="1025"/>
      <c r="F227" s="1025"/>
      <c r="G227" s="1025"/>
      <c r="H227" s="1025"/>
      <c r="I227" s="1025"/>
      <c r="J227" s="1025"/>
      <c r="K227" s="1025"/>
    </row>
    <row r="228" spans="1:11" s="101" customFormat="1" ht="12.75" customHeight="1">
      <c r="A228" s="133"/>
      <c r="B228" s="131"/>
      <c r="C228" s="131"/>
      <c r="D228" s="131"/>
      <c r="E228" s="131"/>
      <c r="F228" s="131"/>
      <c r="G228" s="131"/>
      <c r="H228" s="131"/>
      <c r="I228" s="131"/>
      <c r="J228" s="131"/>
      <c r="K228" s="134"/>
    </row>
    <row r="229" spans="1:11" s="101" customFormat="1" ht="42.75" customHeight="1">
      <c r="A229" s="980" t="s">
        <v>885</v>
      </c>
      <c r="B229" s="980"/>
      <c r="C229" s="980"/>
      <c r="D229" s="980"/>
      <c r="E229" s="980"/>
      <c r="F229" s="980"/>
      <c r="G229" s="980"/>
      <c r="H229" s="980"/>
      <c r="I229" s="980"/>
      <c r="J229" s="980"/>
      <c r="K229" s="980"/>
    </row>
    <row r="230" spans="1:11" s="101" customFormat="1" ht="42.75" customHeight="1">
      <c r="A230" s="1059" t="s">
        <v>889</v>
      </c>
      <c r="B230" s="1059"/>
      <c r="C230" s="1059"/>
      <c r="D230" s="1059"/>
      <c r="E230" s="1059"/>
      <c r="F230" s="1059"/>
      <c r="G230" s="1059"/>
      <c r="H230" s="1059"/>
      <c r="I230" s="1059"/>
      <c r="J230" s="1059"/>
      <c r="K230" s="1059"/>
    </row>
    <row r="231" spans="1:11" s="101" customFormat="1" ht="42" customHeight="1">
      <c r="A231" s="1191" t="s">
        <v>888</v>
      </c>
      <c r="B231" s="1191"/>
      <c r="C231" s="1191"/>
      <c r="D231" s="1191"/>
      <c r="E231" s="1191"/>
      <c r="F231" s="1191"/>
      <c r="G231" s="1191"/>
      <c r="H231" s="1191"/>
      <c r="I231" s="1191"/>
      <c r="J231" s="1191"/>
      <c r="K231" s="1191"/>
    </row>
    <row r="232" spans="1:11" s="101" customFormat="1" ht="15" customHeight="1">
      <c r="A232" s="1025" t="s">
        <v>268</v>
      </c>
      <c r="B232" s="1025"/>
      <c r="C232" s="1025"/>
      <c r="D232" s="1025"/>
      <c r="E232" s="1025"/>
      <c r="F232" s="1025"/>
      <c r="G232" s="1025"/>
      <c r="H232" s="1025"/>
      <c r="I232" s="1025"/>
      <c r="J232" s="1025"/>
      <c r="K232" s="1025"/>
    </row>
    <row r="233" spans="1:11" s="101" customFormat="1" ht="12.75" customHeight="1">
      <c r="A233" s="133"/>
      <c r="B233" s="131"/>
      <c r="C233" s="131"/>
      <c r="D233" s="131"/>
      <c r="E233" s="131"/>
      <c r="F233" s="131"/>
      <c r="G233" s="131"/>
      <c r="H233" s="131"/>
      <c r="I233" s="131"/>
      <c r="J233" s="131"/>
      <c r="K233" s="134"/>
    </row>
    <row r="234" spans="1:11" s="101" customFormat="1" ht="15" customHeight="1">
      <c r="A234" s="981" t="s">
        <v>269</v>
      </c>
      <c r="B234" s="981"/>
      <c r="C234" s="981"/>
      <c r="D234" s="981"/>
      <c r="E234" s="981"/>
      <c r="F234" s="981"/>
      <c r="G234" s="981"/>
      <c r="H234" s="981"/>
      <c r="I234" s="981"/>
      <c r="J234" s="981"/>
      <c r="K234" s="981"/>
    </row>
    <row r="235" spans="1:11" s="101" customFormat="1" ht="12.75" customHeight="1">
      <c r="A235" s="133"/>
      <c r="B235" s="131"/>
      <c r="C235" s="131"/>
      <c r="D235" s="131"/>
      <c r="E235" s="131"/>
      <c r="F235" s="131"/>
      <c r="G235" s="131"/>
      <c r="H235" s="131"/>
      <c r="I235" s="131"/>
      <c r="J235" s="131"/>
      <c r="K235" s="134"/>
    </row>
    <row r="236" spans="1:11" s="101" customFormat="1" ht="15" customHeight="1">
      <c r="A236" s="971" t="s">
        <v>270</v>
      </c>
      <c r="B236" s="971"/>
      <c r="C236" s="971"/>
      <c r="D236" s="971"/>
      <c r="E236" s="196" t="s">
        <v>271</v>
      </c>
      <c r="F236" s="1164">
        <v>391191.53</v>
      </c>
      <c r="G236" s="1164"/>
      <c r="H236" s="4"/>
      <c r="I236" s="4"/>
      <c r="J236" s="131"/>
      <c r="K236" s="134"/>
    </row>
    <row r="237" spans="1:11" s="101" customFormat="1" ht="15" customHeight="1">
      <c r="A237" s="971" t="s">
        <v>272</v>
      </c>
      <c r="B237" s="640"/>
      <c r="C237" s="640"/>
      <c r="D237" s="640"/>
      <c r="E237" s="196" t="s">
        <v>271</v>
      </c>
      <c r="F237" s="1164">
        <v>268816.34000000003</v>
      </c>
      <c r="G237" s="1164"/>
      <c r="H237" s="131"/>
      <c r="I237" s="131"/>
      <c r="J237" s="206"/>
      <c r="K237" s="206"/>
    </row>
    <row r="238" spans="1:11" s="101" customFormat="1" ht="15" customHeight="1">
      <c r="A238" s="971" t="s">
        <v>304</v>
      </c>
      <c r="B238" s="640"/>
      <c r="C238" s="640"/>
      <c r="D238" s="640"/>
      <c r="E238" s="196" t="s">
        <v>271</v>
      </c>
      <c r="F238" s="1164">
        <v>0</v>
      </c>
      <c r="G238" s="1164"/>
      <c r="H238" s="131"/>
      <c r="I238" s="131"/>
      <c r="J238" s="206"/>
      <c r="K238" s="206"/>
    </row>
    <row r="239" spans="1:11" s="101" customFormat="1" ht="15" customHeight="1">
      <c r="A239" s="971" t="s">
        <v>609</v>
      </c>
      <c r="B239" s="640"/>
      <c r="C239" s="640"/>
      <c r="D239" s="640"/>
      <c r="E239" s="196" t="s">
        <v>271</v>
      </c>
      <c r="F239" s="1164">
        <v>6839358.1299999999</v>
      </c>
      <c r="G239" s="1164"/>
      <c r="H239" s="131"/>
      <c r="I239" s="131"/>
      <c r="J239" s="206"/>
      <c r="K239" s="206"/>
    </row>
    <row r="240" spans="1:11" s="101" customFormat="1" ht="15" customHeight="1">
      <c r="A240" s="971" t="s">
        <v>275</v>
      </c>
      <c r="B240" s="640"/>
      <c r="C240" s="640"/>
      <c r="D240" s="640"/>
      <c r="E240" s="196"/>
      <c r="F240" s="1164">
        <v>5310</v>
      </c>
      <c r="G240" s="1164"/>
      <c r="H240" s="620"/>
      <c r="I240" s="620"/>
      <c r="J240" s="619"/>
      <c r="K240" s="619"/>
    </row>
    <row r="241" spans="1:13" s="101" customFormat="1" ht="15" customHeight="1">
      <c r="A241" s="971" t="s">
        <v>276</v>
      </c>
      <c r="B241" s="640"/>
      <c r="C241" s="640"/>
      <c r="D241" s="640"/>
      <c r="E241" s="196" t="s">
        <v>271</v>
      </c>
      <c r="F241" s="1164">
        <v>64942.720000000001</v>
      </c>
      <c r="G241" s="1164"/>
      <c r="H241" s="131"/>
      <c r="I241" s="131"/>
      <c r="J241" s="206"/>
      <c r="K241" s="206"/>
    </row>
    <row r="242" spans="1:13" s="101" customFormat="1" ht="15" customHeight="1" thickBot="1">
      <c r="A242" s="973" t="s">
        <v>277</v>
      </c>
      <c r="B242" s="974"/>
      <c r="C242" s="974"/>
      <c r="D242" s="974"/>
      <c r="E242" s="197" t="s">
        <v>271</v>
      </c>
      <c r="F242" s="975">
        <f>SUM(F236:G241)</f>
        <v>7569618.7199999997</v>
      </c>
      <c r="G242" s="975"/>
      <c r="H242" s="131"/>
      <c r="I242" s="131"/>
      <c r="J242" s="206"/>
      <c r="K242" s="206"/>
    </row>
    <row r="243" spans="1:13" s="101" customFormat="1" ht="12.75" customHeight="1" thickTop="1">
      <c r="A243" s="133"/>
      <c r="B243" s="131"/>
      <c r="C243" s="131"/>
      <c r="D243" s="131"/>
      <c r="E243" s="131"/>
      <c r="F243" s="131"/>
      <c r="G243" s="131"/>
      <c r="H243" s="131"/>
      <c r="I243" s="131"/>
      <c r="J243" s="131"/>
      <c r="K243" s="134"/>
    </row>
    <row r="244" spans="1:13" s="101" customFormat="1" ht="69" customHeight="1">
      <c r="A244" s="977" t="s">
        <v>325</v>
      </c>
      <c r="B244" s="1017"/>
      <c r="C244" s="1017"/>
      <c r="D244" s="1017"/>
      <c r="E244" s="1017"/>
      <c r="F244" s="1017"/>
      <c r="G244" s="1017"/>
      <c r="H244" s="1017"/>
      <c r="I244" s="1017"/>
      <c r="J244" s="1017"/>
      <c r="K244" s="1017"/>
    </row>
    <row r="245" spans="1:13" s="101" customFormat="1" ht="12.75" customHeight="1">
      <c r="A245" s="133"/>
      <c r="B245" s="131"/>
      <c r="C245" s="131"/>
      <c r="D245" s="131"/>
      <c r="E245" s="131"/>
      <c r="F245" s="131"/>
      <c r="G245" s="131"/>
      <c r="H245" s="131"/>
      <c r="I245" s="131"/>
      <c r="J245" s="131"/>
      <c r="K245" s="134"/>
    </row>
    <row r="247" spans="1:13" ht="17.100000000000001" customHeight="1">
      <c r="A247" s="643" t="s">
        <v>302</v>
      </c>
      <c r="B247" s="640"/>
      <c r="C247" s="640"/>
      <c r="D247" s="640"/>
      <c r="E247" s="640"/>
      <c r="F247" s="640"/>
      <c r="G247" s="640"/>
      <c r="H247" s="640"/>
      <c r="I247" s="640"/>
      <c r="J247" s="640"/>
      <c r="K247" s="640"/>
    </row>
    <row r="249" spans="1:13" ht="30" customHeight="1">
      <c r="A249" s="669" t="s">
        <v>301</v>
      </c>
      <c r="B249" s="642"/>
      <c r="C249" s="642"/>
      <c r="D249" s="642"/>
      <c r="E249" s="642"/>
      <c r="F249" s="642"/>
      <c r="G249" s="642"/>
      <c r="H249" s="642"/>
      <c r="I249" s="642"/>
      <c r="J249" s="642"/>
      <c r="K249" s="642"/>
    </row>
    <row r="251" spans="1:13" s="198" customFormat="1" ht="15" customHeight="1">
      <c r="A251" s="961" t="s">
        <v>279</v>
      </c>
      <c r="B251" s="962"/>
      <c r="C251" s="962"/>
      <c r="D251" s="962"/>
      <c r="E251" s="962"/>
      <c r="F251" s="962"/>
      <c r="G251" s="962"/>
      <c r="H251" s="962"/>
      <c r="I251" s="962"/>
      <c r="J251" s="962"/>
      <c r="K251" s="962"/>
    </row>
    <row r="252" spans="1:13" s="101" customFormat="1" ht="12.75" customHeight="1" thickBot="1">
      <c r="A252" s="453"/>
      <c r="B252" s="454"/>
      <c r="C252" s="454"/>
      <c r="D252" s="454"/>
      <c r="E252" s="454"/>
      <c r="F252" s="454"/>
      <c r="G252" s="454"/>
      <c r="H252" s="454"/>
      <c r="I252" s="454"/>
      <c r="J252" s="454"/>
      <c r="K252" s="134"/>
    </row>
    <row r="253" spans="1:13" ht="15" customHeight="1" thickBot="1">
      <c r="A253" s="697" t="s">
        <v>260</v>
      </c>
      <c r="B253" s="699" t="s">
        <v>308</v>
      </c>
      <c r="C253" s="699" t="s">
        <v>168</v>
      </c>
      <c r="D253" s="727"/>
      <c r="E253" s="700"/>
      <c r="F253" s="699" t="s">
        <v>309</v>
      </c>
      <c r="G253" s="700"/>
      <c r="H253" s="658" t="s">
        <v>834</v>
      </c>
      <c r="I253" s="1043"/>
      <c r="J253" s="1043"/>
      <c r="K253" s="1044"/>
    </row>
    <row r="254" spans="1:13" ht="34.5" customHeight="1" thickBot="1">
      <c r="A254" s="993"/>
      <c r="B254" s="1041"/>
      <c r="C254" s="994" t="s">
        <v>835</v>
      </c>
      <c r="D254" s="1073"/>
      <c r="E254" s="729"/>
      <c r="F254" s="697" t="s">
        <v>310</v>
      </c>
      <c r="G254" s="697" t="s">
        <v>833</v>
      </c>
      <c r="H254" s="658" t="s">
        <v>173</v>
      </c>
      <c r="I254" s="1043"/>
      <c r="J254" s="699" t="s">
        <v>312</v>
      </c>
      <c r="K254" s="726"/>
    </row>
    <row r="255" spans="1:13" ht="34.5" customHeight="1" thickBot="1">
      <c r="A255" s="892"/>
      <c r="B255" s="1042"/>
      <c r="C255" s="1042"/>
      <c r="D255" s="1047"/>
      <c r="E255" s="755"/>
      <c r="F255" s="892"/>
      <c r="G255" s="892"/>
      <c r="H255" s="208" t="s">
        <v>313</v>
      </c>
      <c r="I255" s="208" t="s">
        <v>314</v>
      </c>
      <c r="J255" s="1042"/>
      <c r="K255" s="755"/>
    </row>
    <row r="256" spans="1:13" ht="15" customHeight="1">
      <c r="A256" s="369"/>
      <c r="B256" s="369"/>
      <c r="C256" s="1063"/>
      <c r="D256" s="1064"/>
      <c r="E256" s="1065"/>
      <c r="F256" s="369"/>
      <c r="G256" s="369"/>
      <c r="H256" s="369"/>
      <c r="I256" s="371"/>
      <c r="J256" s="1066"/>
      <c r="K256" s="1067"/>
      <c r="L256" s="1192" t="s">
        <v>801</v>
      </c>
      <c r="M256" s="1193"/>
    </row>
    <row r="257" spans="1:13" s="101" customFormat="1" ht="15" customHeight="1">
      <c r="A257" s="374"/>
      <c r="B257" s="374"/>
      <c r="C257" s="1068"/>
      <c r="D257" s="1069"/>
      <c r="E257" s="1070"/>
      <c r="F257" s="374"/>
      <c r="G257" s="374"/>
      <c r="H257" s="374"/>
      <c r="I257" s="375"/>
      <c r="J257" s="1071"/>
      <c r="K257" s="1072"/>
      <c r="L257" s="1194"/>
      <c r="M257" s="1195"/>
    </row>
    <row r="258" spans="1:13" s="101" customFormat="1" ht="15" customHeight="1">
      <c r="A258" s="374"/>
      <c r="B258" s="374"/>
      <c r="C258" s="1068"/>
      <c r="D258" s="1069"/>
      <c r="E258" s="1070"/>
      <c r="F258" s="374"/>
      <c r="G258" s="374"/>
      <c r="H258" s="374"/>
      <c r="I258" s="375"/>
      <c r="J258" s="1071"/>
      <c r="K258" s="1072"/>
      <c r="L258" s="1194"/>
      <c r="M258" s="1195"/>
    </row>
    <row r="259" spans="1:13" s="101" customFormat="1" ht="15" customHeight="1">
      <c r="A259" s="374"/>
      <c r="B259" s="374"/>
      <c r="C259" s="1068"/>
      <c r="D259" s="1069"/>
      <c r="E259" s="1070"/>
      <c r="F259" s="374"/>
      <c r="G259" s="374"/>
      <c r="H259" s="374"/>
      <c r="I259" s="375"/>
      <c r="J259" s="1071"/>
      <c r="K259" s="1072"/>
      <c r="L259" s="1194"/>
      <c r="M259" s="1195"/>
    </row>
    <row r="260" spans="1:13" s="101" customFormat="1" ht="15" customHeight="1">
      <c r="A260" s="374"/>
      <c r="B260" s="374"/>
      <c r="C260" s="1068"/>
      <c r="D260" s="1069"/>
      <c r="E260" s="1070"/>
      <c r="F260" s="374"/>
      <c r="G260" s="374"/>
      <c r="H260" s="374"/>
      <c r="I260" s="375"/>
      <c r="J260" s="1071"/>
      <c r="K260" s="1072"/>
      <c r="L260" s="1194"/>
      <c r="M260" s="1195"/>
    </row>
    <row r="261" spans="1:13" s="101" customFormat="1" ht="15" customHeight="1">
      <c r="A261" s="374"/>
      <c r="B261" s="374"/>
      <c r="C261" s="1068"/>
      <c r="D261" s="1069"/>
      <c r="E261" s="1070"/>
      <c r="F261" s="374"/>
      <c r="G261" s="374"/>
      <c r="H261" s="374"/>
      <c r="I261" s="375"/>
      <c r="J261" s="1071"/>
      <c r="K261" s="1072"/>
      <c r="L261" s="1194"/>
      <c r="M261" s="1195"/>
    </row>
    <row r="262" spans="1:13" s="101" customFormat="1" ht="15" customHeight="1">
      <c r="A262" s="374"/>
      <c r="B262" s="374"/>
      <c r="C262" s="1068"/>
      <c r="D262" s="1069"/>
      <c r="E262" s="1070"/>
      <c r="F262" s="374"/>
      <c r="G262" s="374"/>
      <c r="H262" s="374"/>
      <c r="I262" s="375"/>
      <c r="J262" s="1071"/>
      <c r="K262" s="1072"/>
      <c r="L262" s="1194"/>
      <c r="M262" s="1195"/>
    </row>
    <row r="263" spans="1:13" s="101" customFormat="1" ht="15" customHeight="1">
      <c r="A263" s="374"/>
      <c r="B263" s="374"/>
      <c r="C263" s="1068"/>
      <c r="D263" s="1069"/>
      <c r="E263" s="1070"/>
      <c r="F263" s="374"/>
      <c r="G263" s="374"/>
      <c r="H263" s="374"/>
      <c r="I263" s="375"/>
      <c r="J263" s="1071"/>
      <c r="K263" s="1072"/>
      <c r="L263" s="1194"/>
      <c r="M263" s="1195"/>
    </row>
    <row r="264" spans="1:13" s="101" customFormat="1" ht="15" customHeight="1" thickBot="1">
      <c r="A264" s="586"/>
      <c r="B264" s="586"/>
      <c r="C264" s="1165"/>
      <c r="D264" s="1166"/>
      <c r="E264" s="1167"/>
      <c r="F264" s="586"/>
      <c r="G264" s="586"/>
      <c r="H264" s="586"/>
      <c r="I264" s="587"/>
      <c r="J264" s="1168"/>
      <c r="K264" s="1169"/>
      <c r="L264" s="1196"/>
      <c r="M264" s="1197"/>
    </row>
    <row r="265" spans="1:13" s="199" customFormat="1" ht="15" customHeight="1" thickBot="1">
      <c r="A265" s="658" t="s">
        <v>70</v>
      </c>
      <c r="B265" s="659"/>
      <c r="C265" s="659"/>
      <c r="D265" s="659"/>
      <c r="E265" s="660"/>
      <c r="F265" s="212">
        <v>0</v>
      </c>
      <c r="G265" s="212">
        <v>0</v>
      </c>
      <c r="H265" s="212">
        <v>0</v>
      </c>
      <c r="I265" s="212">
        <v>0</v>
      </c>
      <c r="J265" s="1039">
        <f>SUM(J256:K264)</f>
        <v>0</v>
      </c>
      <c r="K265" s="1040"/>
    </row>
  </sheetData>
  <mergeCells count="296">
    <mergeCell ref="L256:M264"/>
    <mergeCell ref="A249:K249"/>
    <mergeCell ref="A241:D241"/>
    <mergeCell ref="F241:G241"/>
    <mergeCell ref="A242:D242"/>
    <mergeCell ref="F242:G242"/>
    <mergeCell ref="A244:K244"/>
    <mergeCell ref="A247:K247"/>
    <mergeCell ref="A237:D237"/>
    <mergeCell ref="F237:G237"/>
    <mergeCell ref="A238:D238"/>
    <mergeCell ref="F238:G238"/>
    <mergeCell ref="A239:D239"/>
    <mergeCell ref="F239:G239"/>
    <mergeCell ref="A251:K251"/>
    <mergeCell ref="A253:A255"/>
    <mergeCell ref="B253:B255"/>
    <mergeCell ref="C253:E253"/>
    <mergeCell ref="F253:G253"/>
    <mergeCell ref="H253:K253"/>
    <mergeCell ref="C254:E255"/>
    <mergeCell ref="F254:F255"/>
    <mergeCell ref="G254:G255"/>
    <mergeCell ref="H254:I254"/>
    <mergeCell ref="A225:K225"/>
    <mergeCell ref="A227:K227"/>
    <mergeCell ref="A229:K229"/>
    <mergeCell ref="A232:K232"/>
    <mergeCell ref="A234:K234"/>
    <mergeCell ref="A236:D236"/>
    <mergeCell ref="F236:G236"/>
    <mergeCell ref="A219:G220"/>
    <mergeCell ref="H219:I219"/>
    <mergeCell ref="H220:I220"/>
    <mergeCell ref="A221:D223"/>
    <mergeCell ref="E221:I221"/>
    <mergeCell ref="E222:I222"/>
    <mergeCell ref="E223:I223"/>
    <mergeCell ref="A224:K224"/>
    <mergeCell ref="A231:K231"/>
    <mergeCell ref="A215:G216"/>
    <mergeCell ref="H215:I215"/>
    <mergeCell ref="H216:I216"/>
    <mergeCell ref="A217:G218"/>
    <mergeCell ref="H217:I217"/>
    <mergeCell ref="H218:I218"/>
    <mergeCell ref="H211:H212"/>
    <mergeCell ref="I211:I212"/>
    <mergeCell ref="A213:A214"/>
    <mergeCell ref="B213:G214"/>
    <mergeCell ref="H213:I213"/>
    <mergeCell ref="H214:I214"/>
    <mergeCell ref="A211:A212"/>
    <mergeCell ref="B211:B212"/>
    <mergeCell ref="D211:D212"/>
    <mergeCell ref="E211:E212"/>
    <mergeCell ref="F211:F212"/>
    <mergeCell ref="G211:G212"/>
    <mergeCell ref="D209:D210"/>
    <mergeCell ref="E209:E210"/>
    <mergeCell ref="F209:F210"/>
    <mergeCell ref="G209:G210"/>
    <mergeCell ref="H209:H210"/>
    <mergeCell ref="I209:I210"/>
    <mergeCell ref="A207:A210"/>
    <mergeCell ref="D207:D208"/>
    <mergeCell ref="E207:E208"/>
    <mergeCell ref="F207:F208"/>
    <mergeCell ref="G207:G208"/>
    <mergeCell ref="H207:H208"/>
    <mergeCell ref="A205:A206"/>
    <mergeCell ref="B205:B206"/>
    <mergeCell ref="D205:D206"/>
    <mergeCell ref="E205:E206"/>
    <mergeCell ref="F205:F206"/>
    <mergeCell ref="G205:G206"/>
    <mergeCell ref="H205:H206"/>
    <mergeCell ref="I205:I206"/>
    <mergeCell ref="I207:I208"/>
    <mergeCell ref="A194:D194"/>
    <mergeCell ref="F194:G194"/>
    <mergeCell ref="A196:K196"/>
    <mergeCell ref="A199:K199"/>
    <mergeCell ref="A201:K201"/>
    <mergeCell ref="A203:A204"/>
    <mergeCell ref="B203:B204"/>
    <mergeCell ref="D203:D204"/>
    <mergeCell ref="F203:G203"/>
    <mergeCell ref="H203:I203"/>
    <mergeCell ref="J203:K203"/>
    <mergeCell ref="A191:D191"/>
    <mergeCell ref="F191:G191"/>
    <mergeCell ref="A192:D192"/>
    <mergeCell ref="F192:G192"/>
    <mergeCell ref="A193:D193"/>
    <mergeCell ref="F193:G193"/>
    <mergeCell ref="A180:K180"/>
    <mergeCell ref="A182:K182"/>
    <mergeCell ref="A184:K184"/>
    <mergeCell ref="A186:K186"/>
    <mergeCell ref="A188:K188"/>
    <mergeCell ref="A190:D190"/>
    <mergeCell ref="F190:G190"/>
    <mergeCell ref="A174:G175"/>
    <mergeCell ref="H174:I174"/>
    <mergeCell ref="H175:I175"/>
    <mergeCell ref="A176:D178"/>
    <mergeCell ref="E176:I176"/>
    <mergeCell ref="E177:I177"/>
    <mergeCell ref="E178:I178"/>
    <mergeCell ref="A170:G171"/>
    <mergeCell ref="H170:I170"/>
    <mergeCell ref="H171:I171"/>
    <mergeCell ref="A172:G173"/>
    <mergeCell ref="H172:I172"/>
    <mergeCell ref="H173:I173"/>
    <mergeCell ref="G166:G167"/>
    <mergeCell ref="H166:H167"/>
    <mergeCell ref="I166:I167"/>
    <mergeCell ref="A168:A169"/>
    <mergeCell ref="B168:G169"/>
    <mergeCell ref="H168:I168"/>
    <mergeCell ref="H169:I169"/>
    <mergeCell ref="E164:E165"/>
    <mergeCell ref="F164:F165"/>
    <mergeCell ref="G164:G165"/>
    <mergeCell ref="H164:H165"/>
    <mergeCell ref="I164:I165"/>
    <mergeCell ref="A166:A167"/>
    <mergeCell ref="B166:B167"/>
    <mergeCell ref="D166:D167"/>
    <mergeCell ref="E166:E167"/>
    <mergeCell ref="F166:F167"/>
    <mergeCell ref="H160:H161"/>
    <mergeCell ref="I160:I161"/>
    <mergeCell ref="A162:A165"/>
    <mergeCell ref="D162:D163"/>
    <mergeCell ref="E162:E163"/>
    <mergeCell ref="F162:F163"/>
    <mergeCell ref="G162:G163"/>
    <mergeCell ref="H162:H163"/>
    <mergeCell ref="I162:I163"/>
    <mergeCell ref="D164:D165"/>
    <mergeCell ref="A160:A161"/>
    <mergeCell ref="B160:B161"/>
    <mergeCell ref="D160:D161"/>
    <mergeCell ref="E160:E161"/>
    <mergeCell ref="F160:F161"/>
    <mergeCell ref="G160:G161"/>
    <mergeCell ref="A154:K154"/>
    <mergeCell ref="A158:A159"/>
    <mergeCell ref="B158:B159"/>
    <mergeCell ref="D158:D159"/>
    <mergeCell ref="F158:G158"/>
    <mergeCell ref="H158:I158"/>
    <mergeCell ref="J158:K158"/>
    <mergeCell ref="A144:K144"/>
    <mergeCell ref="A146:K146"/>
    <mergeCell ref="A147:K147"/>
    <mergeCell ref="A149:K149"/>
    <mergeCell ref="A152:K152"/>
    <mergeCell ref="A153:K153"/>
    <mergeCell ref="A127:K127"/>
    <mergeCell ref="A131:K131"/>
    <mergeCell ref="A133:K133"/>
    <mergeCell ref="A141:K141"/>
    <mergeCell ref="A143:K143"/>
    <mergeCell ref="A122:G123"/>
    <mergeCell ref="H122:I122"/>
    <mergeCell ref="H123:I123"/>
    <mergeCell ref="A124:D126"/>
    <mergeCell ref="E124:I124"/>
    <mergeCell ref="E125:I125"/>
    <mergeCell ref="E126:I126"/>
    <mergeCell ref="A118:G119"/>
    <mergeCell ref="H118:I118"/>
    <mergeCell ref="H119:I119"/>
    <mergeCell ref="A120:G121"/>
    <mergeCell ref="H120:I120"/>
    <mergeCell ref="H121:I121"/>
    <mergeCell ref="I114:I115"/>
    <mergeCell ref="C115:D115"/>
    <mergeCell ref="A116:A117"/>
    <mergeCell ref="B116:G117"/>
    <mergeCell ref="H116:I116"/>
    <mergeCell ref="H117:I117"/>
    <mergeCell ref="A114:B115"/>
    <mergeCell ref="C114:D114"/>
    <mergeCell ref="E114:E115"/>
    <mergeCell ref="F114:F115"/>
    <mergeCell ref="G114:G115"/>
    <mergeCell ref="H114:H115"/>
    <mergeCell ref="A110:A113"/>
    <mergeCell ref="C110:D110"/>
    <mergeCell ref="E110:E111"/>
    <mergeCell ref="F110:F111"/>
    <mergeCell ref="G110:G111"/>
    <mergeCell ref="H110:H111"/>
    <mergeCell ref="I110:I111"/>
    <mergeCell ref="C111:D111"/>
    <mergeCell ref="A108:B109"/>
    <mergeCell ref="C108:D108"/>
    <mergeCell ref="E108:E109"/>
    <mergeCell ref="F108:F109"/>
    <mergeCell ref="G108:G109"/>
    <mergeCell ref="H108:H109"/>
    <mergeCell ref="C112:D112"/>
    <mergeCell ref="E112:E113"/>
    <mergeCell ref="F112:F113"/>
    <mergeCell ref="G112:G113"/>
    <mergeCell ref="H112:H113"/>
    <mergeCell ref="I112:I113"/>
    <mergeCell ref="C113:D113"/>
    <mergeCell ref="I108:I109"/>
    <mergeCell ref="C109:D109"/>
    <mergeCell ref="A104:K104"/>
    <mergeCell ref="A106:B107"/>
    <mergeCell ref="C106:D106"/>
    <mergeCell ref="F106:G106"/>
    <mergeCell ref="H106:I106"/>
    <mergeCell ref="J106:K106"/>
    <mergeCell ref="C107:D107"/>
    <mergeCell ref="A73:K73"/>
    <mergeCell ref="A75:K75"/>
    <mergeCell ref="A97:K97"/>
    <mergeCell ref="A99:K99"/>
    <mergeCell ref="A102:K102"/>
    <mergeCell ref="A103:K103"/>
    <mergeCell ref="A62:K62"/>
    <mergeCell ref="A65:K65"/>
    <mergeCell ref="A67:K67"/>
    <mergeCell ref="A69:B69"/>
    <mergeCell ref="A70:B70"/>
    <mergeCell ref="A71:B71"/>
    <mergeCell ref="A53:K53"/>
    <mergeCell ref="A54:K54"/>
    <mergeCell ref="A55:K55"/>
    <mergeCell ref="A57:K57"/>
    <mergeCell ref="A58:K58"/>
    <mergeCell ref="A60:K60"/>
    <mergeCell ref="A63:K63"/>
    <mergeCell ref="A42:K42"/>
    <mergeCell ref="A43:K43"/>
    <mergeCell ref="A45:K45"/>
    <mergeCell ref="A47:K47"/>
    <mergeCell ref="A48:K48"/>
    <mergeCell ref="A51:K51"/>
    <mergeCell ref="A33:K33"/>
    <mergeCell ref="A35:K35"/>
    <mergeCell ref="A37:K37"/>
    <mergeCell ref="A39:K39"/>
    <mergeCell ref="A40:K40"/>
    <mergeCell ref="A41:K41"/>
    <mergeCell ref="A49:K49"/>
    <mergeCell ref="A30:K30"/>
    <mergeCell ref="A31:K31"/>
    <mergeCell ref="A32:K32"/>
    <mergeCell ref="A18:K18"/>
    <mergeCell ref="A19:K19"/>
    <mergeCell ref="B21:K21"/>
    <mergeCell ref="B22:K22"/>
    <mergeCell ref="B23:K23"/>
    <mergeCell ref="B24:K24"/>
    <mergeCell ref="A4:K4"/>
    <mergeCell ref="A6:K6"/>
    <mergeCell ref="A10:K10"/>
    <mergeCell ref="A11:K11"/>
    <mergeCell ref="A13:K13"/>
    <mergeCell ref="A16:K16"/>
    <mergeCell ref="A25:K25"/>
    <mergeCell ref="A27:K27"/>
    <mergeCell ref="A28:K28"/>
    <mergeCell ref="A240:D240"/>
    <mergeCell ref="F240:G240"/>
    <mergeCell ref="A230:K230"/>
    <mergeCell ref="A265:E265"/>
    <mergeCell ref="J265:K265"/>
    <mergeCell ref="C260:E260"/>
    <mergeCell ref="J260:K260"/>
    <mergeCell ref="C261:E261"/>
    <mergeCell ref="J261:K261"/>
    <mergeCell ref="C262:E262"/>
    <mergeCell ref="J262:K262"/>
    <mergeCell ref="C263:E263"/>
    <mergeCell ref="J263:K263"/>
    <mergeCell ref="C264:E264"/>
    <mergeCell ref="J264:K264"/>
    <mergeCell ref="J254:K255"/>
    <mergeCell ref="C256:E256"/>
    <mergeCell ref="J256:K256"/>
    <mergeCell ref="C257:E257"/>
    <mergeCell ref="J257:K257"/>
    <mergeCell ref="C258:E258"/>
    <mergeCell ref="J258:K258"/>
    <mergeCell ref="C259:E259"/>
    <mergeCell ref="J259:K259"/>
  </mergeCells>
  <pageMargins left="0.7" right="0.7" top="0.75" bottom="0.75" header="0.3" footer="0.3"/>
  <pageSetup paperSize="9"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N598"/>
  <sheetViews>
    <sheetView topLeftCell="A595" workbookViewId="0">
      <selection activeCell="C475" sqref="C475:E475"/>
    </sheetView>
  </sheetViews>
  <sheetFormatPr defaultRowHeight="12.75"/>
  <cols>
    <col min="1" max="1" width="12.42578125" style="1" customWidth="1"/>
    <col min="2" max="2" width="22.42578125" style="1" customWidth="1"/>
    <col min="3" max="3" width="13.7109375" style="1" customWidth="1"/>
    <col min="4" max="4" width="10.5703125" style="1" customWidth="1"/>
    <col min="5" max="5" width="9" style="1" customWidth="1"/>
    <col min="6" max="6" width="11.42578125" style="1" customWidth="1"/>
    <col min="7" max="7" width="11" style="1" customWidth="1"/>
    <col min="8" max="11" width="9" style="1" customWidth="1"/>
    <col min="12" max="12" width="9.140625" style="1"/>
    <col min="13" max="13" width="11.5703125" style="1" customWidth="1"/>
    <col min="14" max="256" width="9.140625" style="1"/>
    <col min="257" max="257" width="12.42578125" style="1" customWidth="1"/>
    <col min="258" max="258" width="22.42578125" style="1" customWidth="1"/>
    <col min="259" max="259" width="13.7109375" style="1" customWidth="1"/>
    <col min="260" max="260" width="10.5703125" style="1" customWidth="1"/>
    <col min="261" max="261" width="9" style="1" customWidth="1"/>
    <col min="262" max="262" width="11.42578125" style="1" customWidth="1"/>
    <col min="263" max="263" width="11" style="1" customWidth="1"/>
    <col min="264"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17" width="9" style="1" customWidth="1"/>
    <col min="518" max="518" width="11.42578125" style="1" customWidth="1"/>
    <col min="519" max="519" width="11" style="1" customWidth="1"/>
    <col min="520"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3" width="9" style="1" customWidth="1"/>
    <col min="774" max="774" width="11.42578125" style="1" customWidth="1"/>
    <col min="775" max="775" width="11" style="1" customWidth="1"/>
    <col min="776"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29" width="9" style="1" customWidth="1"/>
    <col min="1030" max="1030" width="11.42578125" style="1" customWidth="1"/>
    <col min="1031" max="1031" width="11" style="1" customWidth="1"/>
    <col min="1032"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85" width="9" style="1" customWidth="1"/>
    <col min="1286" max="1286" width="11.42578125" style="1" customWidth="1"/>
    <col min="1287" max="1287" width="11" style="1" customWidth="1"/>
    <col min="1288"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1" width="9" style="1" customWidth="1"/>
    <col min="1542" max="1542" width="11.42578125" style="1" customWidth="1"/>
    <col min="1543" max="1543" width="11" style="1" customWidth="1"/>
    <col min="1544"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797" width="9" style="1" customWidth="1"/>
    <col min="1798" max="1798" width="11.42578125" style="1" customWidth="1"/>
    <col min="1799" max="1799" width="11" style="1" customWidth="1"/>
    <col min="1800"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3" width="9" style="1" customWidth="1"/>
    <col min="2054" max="2054" width="11.42578125" style="1" customWidth="1"/>
    <col min="2055" max="2055" width="11" style="1" customWidth="1"/>
    <col min="2056"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09" width="9" style="1" customWidth="1"/>
    <col min="2310" max="2310" width="11.42578125" style="1" customWidth="1"/>
    <col min="2311" max="2311" width="11" style="1" customWidth="1"/>
    <col min="2312"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65" width="9" style="1" customWidth="1"/>
    <col min="2566" max="2566" width="11.42578125" style="1" customWidth="1"/>
    <col min="2567" max="2567" width="11" style="1" customWidth="1"/>
    <col min="2568"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1" width="9" style="1" customWidth="1"/>
    <col min="2822" max="2822" width="11.42578125" style="1" customWidth="1"/>
    <col min="2823" max="2823" width="11" style="1" customWidth="1"/>
    <col min="2824"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77" width="9" style="1" customWidth="1"/>
    <col min="3078" max="3078" width="11.42578125" style="1" customWidth="1"/>
    <col min="3079" max="3079" width="11" style="1" customWidth="1"/>
    <col min="3080"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3" width="9" style="1" customWidth="1"/>
    <col min="3334" max="3334" width="11.42578125" style="1" customWidth="1"/>
    <col min="3335" max="3335" width="11" style="1" customWidth="1"/>
    <col min="3336"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89" width="9" style="1" customWidth="1"/>
    <col min="3590" max="3590" width="11.42578125" style="1" customWidth="1"/>
    <col min="3591" max="3591" width="11" style="1" customWidth="1"/>
    <col min="3592"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45" width="9" style="1" customWidth="1"/>
    <col min="3846" max="3846" width="11.42578125" style="1" customWidth="1"/>
    <col min="3847" max="3847" width="11" style="1" customWidth="1"/>
    <col min="3848"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1" width="9" style="1" customWidth="1"/>
    <col min="4102" max="4102" width="11.42578125" style="1" customWidth="1"/>
    <col min="4103" max="4103" width="11" style="1" customWidth="1"/>
    <col min="4104"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57" width="9" style="1" customWidth="1"/>
    <col min="4358" max="4358" width="11.42578125" style="1" customWidth="1"/>
    <col min="4359" max="4359" width="11" style="1" customWidth="1"/>
    <col min="4360"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3" width="9" style="1" customWidth="1"/>
    <col min="4614" max="4614" width="11.42578125" style="1" customWidth="1"/>
    <col min="4615" max="4615" width="11" style="1" customWidth="1"/>
    <col min="4616"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69" width="9" style="1" customWidth="1"/>
    <col min="4870" max="4870" width="11.42578125" style="1" customWidth="1"/>
    <col min="4871" max="4871" width="11" style="1" customWidth="1"/>
    <col min="4872"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25" width="9" style="1" customWidth="1"/>
    <col min="5126" max="5126" width="11.42578125" style="1" customWidth="1"/>
    <col min="5127" max="5127" width="11" style="1" customWidth="1"/>
    <col min="5128"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1" width="9" style="1" customWidth="1"/>
    <col min="5382" max="5382" width="11.42578125" style="1" customWidth="1"/>
    <col min="5383" max="5383" width="11" style="1" customWidth="1"/>
    <col min="5384"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37" width="9" style="1" customWidth="1"/>
    <col min="5638" max="5638" width="11.42578125" style="1" customWidth="1"/>
    <col min="5639" max="5639" width="11" style="1" customWidth="1"/>
    <col min="5640"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3" width="9" style="1" customWidth="1"/>
    <col min="5894" max="5894" width="11.42578125" style="1" customWidth="1"/>
    <col min="5895" max="5895" width="11" style="1" customWidth="1"/>
    <col min="5896"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49" width="9" style="1" customWidth="1"/>
    <col min="6150" max="6150" width="11.42578125" style="1" customWidth="1"/>
    <col min="6151" max="6151" width="11" style="1" customWidth="1"/>
    <col min="6152"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05" width="9" style="1" customWidth="1"/>
    <col min="6406" max="6406" width="11.42578125" style="1" customWidth="1"/>
    <col min="6407" max="6407" width="11" style="1" customWidth="1"/>
    <col min="6408"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1" width="9" style="1" customWidth="1"/>
    <col min="6662" max="6662" width="11.42578125" style="1" customWidth="1"/>
    <col min="6663" max="6663" width="11" style="1" customWidth="1"/>
    <col min="6664"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17" width="9" style="1" customWidth="1"/>
    <col min="6918" max="6918" width="11.42578125" style="1" customWidth="1"/>
    <col min="6919" max="6919" width="11" style="1" customWidth="1"/>
    <col min="6920"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3" width="9" style="1" customWidth="1"/>
    <col min="7174" max="7174" width="11.42578125" style="1" customWidth="1"/>
    <col min="7175" max="7175" width="11" style="1" customWidth="1"/>
    <col min="7176"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29" width="9" style="1" customWidth="1"/>
    <col min="7430" max="7430" width="11.42578125" style="1" customWidth="1"/>
    <col min="7431" max="7431" width="11" style="1" customWidth="1"/>
    <col min="7432"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85" width="9" style="1" customWidth="1"/>
    <col min="7686" max="7686" width="11.42578125" style="1" customWidth="1"/>
    <col min="7687" max="7687" width="11" style="1" customWidth="1"/>
    <col min="7688"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1" width="9" style="1" customWidth="1"/>
    <col min="7942" max="7942" width="11.42578125" style="1" customWidth="1"/>
    <col min="7943" max="7943" width="11" style="1" customWidth="1"/>
    <col min="7944"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197" width="9" style="1" customWidth="1"/>
    <col min="8198" max="8198" width="11.42578125" style="1" customWidth="1"/>
    <col min="8199" max="8199" width="11" style="1" customWidth="1"/>
    <col min="8200"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3" width="9" style="1" customWidth="1"/>
    <col min="8454" max="8454" width="11.42578125" style="1" customWidth="1"/>
    <col min="8455" max="8455" width="11" style="1" customWidth="1"/>
    <col min="8456"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09" width="9" style="1" customWidth="1"/>
    <col min="8710" max="8710" width="11.42578125" style="1" customWidth="1"/>
    <col min="8711" max="8711" width="11" style="1" customWidth="1"/>
    <col min="8712"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65" width="9" style="1" customWidth="1"/>
    <col min="8966" max="8966" width="11.42578125" style="1" customWidth="1"/>
    <col min="8967" max="8967" width="11" style="1" customWidth="1"/>
    <col min="8968"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1" width="9" style="1" customWidth="1"/>
    <col min="9222" max="9222" width="11.42578125" style="1" customWidth="1"/>
    <col min="9223" max="9223" width="11" style="1" customWidth="1"/>
    <col min="9224"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77" width="9" style="1" customWidth="1"/>
    <col min="9478" max="9478" width="11.42578125" style="1" customWidth="1"/>
    <col min="9479" max="9479" width="11" style="1" customWidth="1"/>
    <col min="9480"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3" width="9" style="1" customWidth="1"/>
    <col min="9734" max="9734" width="11.42578125" style="1" customWidth="1"/>
    <col min="9735" max="9735" width="11" style="1" customWidth="1"/>
    <col min="9736"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89" width="9" style="1" customWidth="1"/>
    <col min="9990" max="9990" width="11.42578125" style="1" customWidth="1"/>
    <col min="9991" max="9991" width="11" style="1" customWidth="1"/>
    <col min="9992"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45" width="9" style="1" customWidth="1"/>
    <col min="10246" max="10246" width="11.42578125" style="1" customWidth="1"/>
    <col min="10247" max="10247" width="11" style="1" customWidth="1"/>
    <col min="10248"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1" width="9" style="1" customWidth="1"/>
    <col min="10502" max="10502" width="11.42578125" style="1" customWidth="1"/>
    <col min="10503" max="10503" width="11" style="1" customWidth="1"/>
    <col min="10504"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57" width="9" style="1" customWidth="1"/>
    <col min="10758" max="10758" width="11.42578125" style="1" customWidth="1"/>
    <col min="10759" max="10759" width="11" style="1" customWidth="1"/>
    <col min="10760"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3" width="9" style="1" customWidth="1"/>
    <col min="11014" max="11014" width="11.42578125" style="1" customWidth="1"/>
    <col min="11015" max="11015" width="11" style="1" customWidth="1"/>
    <col min="11016"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69" width="9" style="1" customWidth="1"/>
    <col min="11270" max="11270" width="11.42578125" style="1" customWidth="1"/>
    <col min="11271" max="11271" width="11" style="1" customWidth="1"/>
    <col min="11272"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25" width="9" style="1" customWidth="1"/>
    <col min="11526" max="11526" width="11.42578125" style="1" customWidth="1"/>
    <col min="11527" max="11527" width="11" style="1" customWidth="1"/>
    <col min="11528"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1" width="9" style="1" customWidth="1"/>
    <col min="11782" max="11782" width="11.42578125" style="1" customWidth="1"/>
    <col min="11783" max="11783" width="11" style="1" customWidth="1"/>
    <col min="11784"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37" width="9" style="1" customWidth="1"/>
    <col min="12038" max="12038" width="11.42578125" style="1" customWidth="1"/>
    <col min="12039" max="12039" width="11" style="1" customWidth="1"/>
    <col min="12040"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3" width="9" style="1" customWidth="1"/>
    <col min="12294" max="12294" width="11.42578125" style="1" customWidth="1"/>
    <col min="12295" max="12295" width="11" style="1" customWidth="1"/>
    <col min="12296"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49" width="9" style="1" customWidth="1"/>
    <col min="12550" max="12550" width="11.42578125" style="1" customWidth="1"/>
    <col min="12551" max="12551" width="11" style="1" customWidth="1"/>
    <col min="12552"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05" width="9" style="1" customWidth="1"/>
    <col min="12806" max="12806" width="11.42578125" style="1" customWidth="1"/>
    <col min="12807" max="12807" width="11" style="1" customWidth="1"/>
    <col min="12808"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1" width="9" style="1" customWidth="1"/>
    <col min="13062" max="13062" width="11.42578125" style="1" customWidth="1"/>
    <col min="13063" max="13063" width="11" style="1" customWidth="1"/>
    <col min="13064"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17" width="9" style="1" customWidth="1"/>
    <col min="13318" max="13318" width="11.42578125" style="1" customWidth="1"/>
    <col min="13319" max="13319" width="11" style="1" customWidth="1"/>
    <col min="13320"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3" width="9" style="1" customWidth="1"/>
    <col min="13574" max="13574" width="11.42578125" style="1" customWidth="1"/>
    <col min="13575" max="13575" width="11" style="1" customWidth="1"/>
    <col min="13576"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29" width="9" style="1" customWidth="1"/>
    <col min="13830" max="13830" width="11.42578125" style="1" customWidth="1"/>
    <col min="13831" max="13831" width="11" style="1" customWidth="1"/>
    <col min="13832"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85" width="9" style="1" customWidth="1"/>
    <col min="14086" max="14086" width="11.42578125" style="1" customWidth="1"/>
    <col min="14087" max="14087" width="11" style="1" customWidth="1"/>
    <col min="14088"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1" width="9" style="1" customWidth="1"/>
    <col min="14342" max="14342" width="11.42578125" style="1" customWidth="1"/>
    <col min="14343" max="14343" width="11" style="1" customWidth="1"/>
    <col min="14344"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597" width="9" style="1" customWidth="1"/>
    <col min="14598" max="14598" width="11.42578125" style="1" customWidth="1"/>
    <col min="14599" max="14599" width="11" style="1" customWidth="1"/>
    <col min="14600"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3" width="9" style="1" customWidth="1"/>
    <col min="14854" max="14854" width="11.42578125" style="1" customWidth="1"/>
    <col min="14855" max="14855" width="11" style="1" customWidth="1"/>
    <col min="14856"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09" width="9" style="1" customWidth="1"/>
    <col min="15110" max="15110" width="11.42578125" style="1" customWidth="1"/>
    <col min="15111" max="15111" width="11" style="1" customWidth="1"/>
    <col min="15112"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65" width="9" style="1" customWidth="1"/>
    <col min="15366" max="15366" width="11.42578125" style="1" customWidth="1"/>
    <col min="15367" max="15367" width="11" style="1" customWidth="1"/>
    <col min="15368"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1" width="9" style="1" customWidth="1"/>
    <col min="15622" max="15622" width="11.42578125" style="1" customWidth="1"/>
    <col min="15623" max="15623" width="11" style="1" customWidth="1"/>
    <col min="15624"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77" width="9" style="1" customWidth="1"/>
    <col min="15878" max="15878" width="11.42578125" style="1" customWidth="1"/>
    <col min="15879" max="15879" width="11" style="1" customWidth="1"/>
    <col min="15880"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3" width="9" style="1" customWidth="1"/>
    <col min="16134" max="16134" width="11.42578125" style="1" customWidth="1"/>
    <col min="16135" max="16135" width="11" style="1" customWidth="1"/>
    <col min="16136" max="16139" width="9" style="1" customWidth="1"/>
    <col min="16140" max="16384" width="9.140625" style="1"/>
  </cols>
  <sheetData>
    <row r="2" spans="1:11" ht="15" customHeight="1">
      <c r="A2" s="252" t="s">
        <v>596</v>
      </c>
    </row>
    <row r="4" spans="1:11" s="46" customFormat="1" ht="17.100000000000001" customHeight="1">
      <c r="A4" s="1170" t="s">
        <v>610</v>
      </c>
      <c r="B4" s="1170"/>
      <c r="C4" s="1170"/>
      <c r="D4" s="1170"/>
      <c r="E4" s="1170"/>
      <c r="F4" s="1170"/>
      <c r="G4" s="1170"/>
      <c r="H4" s="1170"/>
      <c r="I4" s="1170"/>
      <c r="J4" s="1170"/>
      <c r="K4" s="1170"/>
    </row>
    <row r="6" spans="1:11" s="2" customFormat="1" ht="21" customHeight="1">
      <c r="A6" s="646" t="s">
        <v>802</v>
      </c>
      <c r="B6" s="647"/>
      <c r="C6" s="647"/>
      <c r="D6" s="647"/>
      <c r="E6" s="647"/>
      <c r="F6" s="647"/>
      <c r="G6" s="647"/>
      <c r="H6" s="647"/>
      <c r="I6" s="647"/>
      <c r="J6" s="647"/>
      <c r="K6" s="647"/>
    </row>
    <row r="10" spans="1:11" ht="18" customHeight="1">
      <c r="A10" s="643" t="s">
        <v>0</v>
      </c>
      <c r="B10" s="643"/>
      <c r="C10" s="643"/>
      <c r="D10" s="643"/>
      <c r="E10" s="643"/>
      <c r="F10" s="643"/>
      <c r="G10" s="643"/>
      <c r="H10" s="643"/>
      <c r="I10" s="643"/>
      <c r="J10" s="643"/>
      <c r="K10" s="643"/>
    </row>
    <row r="11" spans="1:11" ht="26.25" customHeight="1">
      <c r="A11" s="1171" t="s">
        <v>598</v>
      </c>
      <c r="B11" s="1172"/>
      <c r="C11" s="1172"/>
      <c r="D11" s="1172"/>
      <c r="E11" s="1172"/>
      <c r="F11" s="1172"/>
      <c r="G11" s="1172"/>
      <c r="H11" s="1172"/>
      <c r="I11" s="1172"/>
      <c r="J11" s="1172"/>
      <c r="K11" s="1172"/>
    </row>
    <row r="13" spans="1:11" ht="30" customHeight="1">
      <c r="A13" s="669" t="s">
        <v>301</v>
      </c>
      <c r="B13" s="642"/>
      <c r="C13" s="642"/>
      <c r="D13" s="642"/>
      <c r="E13" s="642"/>
      <c r="F13" s="642"/>
      <c r="G13" s="642"/>
      <c r="H13" s="642"/>
      <c r="I13" s="642"/>
      <c r="J13" s="642"/>
      <c r="K13" s="642"/>
    </row>
    <row r="15" spans="1:11" ht="15.75" customHeight="1">
      <c r="A15" s="643" t="s">
        <v>6</v>
      </c>
      <c r="B15" s="640"/>
      <c r="C15" s="640"/>
      <c r="D15" s="640"/>
      <c r="E15" s="640"/>
      <c r="F15" s="640"/>
      <c r="G15" s="640"/>
      <c r="H15" s="640"/>
      <c r="I15" s="640"/>
      <c r="J15" s="640"/>
      <c r="K15" s="640"/>
    </row>
    <row r="17" spans="1:11" ht="19.5" customHeight="1">
      <c r="A17" s="639" t="s">
        <v>7</v>
      </c>
      <c r="B17" s="640"/>
      <c r="C17" s="640"/>
      <c r="D17" s="640"/>
      <c r="E17" s="640"/>
      <c r="F17" s="640"/>
      <c r="G17" s="640"/>
      <c r="H17" s="640"/>
      <c r="I17" s="640"/>
      <c r="J17" s="640"/>
      <c r="K17" s="640"/>
    </row>
    <row r="18" spans="1:11" ht="15.75">
      <c r="A18" s="644" t="s">
        <v>8</v>
      </c>
      <c r="B18" s="644"/>
      <c r="C18" s="644"/>
      <c r="D18" s="644"/>
      <c r="E18" s="644"/>
      <c r="F18" s="644"/>
      <c r="G18" s="644"/>
      <c r="H18" s="644"/>
      <c r="I18" s="644"/>
      <c r="J18" s="644"/>
      <c r="K18" s="644"/>
    </row>
    <row r="19" spans="1:11" ht="9" customHeight="1">
      <c r="A19" s="3"/>
      <c r="B19" s="4"/>
      <c r="C19" s="4"/>
      <c r="D19" s="4"/>
      <c r="E19" s="4"/>
      <c r="F19" s="4"/>
      <c r="G19" s="4"/>
      <c r="H19" s="4"/>
      <c r="I19" s="4"/>
      <c r="J19" s="4"/>
      <c r="K19" s="4"/>
    </row>
    <row r="20" spans="1:11">
      <c r="A20" s="2"/>
      <c r="B20" s="636" t="s">
        <v>9</v>
      </c>
      <c r="C20" s="636"/>
      <c r="D20" s="636"/>
      <c r="E20" s="636"/>
      <c r="F20" s="636"/>
      <c r="G20" s="636"/>
      <c r="H20" s="636"/>
      <c r="I20" s="636"/>
      <c r="J20" s="636"/>
      <c r="K20" s="636"/>
    </row>
    <row r="21" spans="1:11">
      <c r="A21" s="2"/>
      <c r="B21" s="636" t="s">
        <v>10</v>
      </c>
      <c r="C21" s="636"/>
      <c r="D21" s="636"/>
      <c r="E21" s="636"/>
      <c r="F21" s="636"/>
      <c r="G21" s="636"/>
      <c r="H21" s="636"/>
      <c r="I21" s="636"/>
      <c r="J21" s="636"/>
      <c r="K21" s="636"/>
    </row>
    <row r="22" spans="1:11">
      <c r="A22" s="2"/>
      <c r="B22" s="636" t="s">
        <v>11</v>
      </c>
      <c r="C22" s="636"/>
      <c r="D22" s="636"/>
      <c r="E22" s="636"/>
      <c r="F22" s="636"/>
      <c r="G22" s="636"/>
      <c r="H22" s="636"/>
      <c r="I22" s="636"/>
      <c r="J22" s="636"/>
      <c r="K22" s="636"/>
    </row>
    <row r="23" spans="1:11">
      <c r="A23" s="2"/>
      <c r="B23" s="636" t="s">
        <v>12</v>
      </c>
      <c r="C23" s="636"/>
      <c r="D23" s="636"/>
      <c r="E23" s="636"/>
      <c r="F23" s="636"/>
      <c r="G23" s="636"/>
      <c r="H23" s="636"/>
      <c r="I23" s="636"/>
      <c r="J23" s="636"/>
      <c r="K23" s="636"/>
    </row>
    <row r="24" spans="1:11" ht="42" customHeight="1">
      <c r="A24" s="637" t="s">
        <v>13</v>
      </c>
      <c r="B24" s="638"/>
      <c r="C24" s="638"/>
      <c r="D24" s="638"/>
      <c r="E24" s="638"/>
      <c r="F24" s="638"/>
      <c r="G24" s="638"/>
      <c r="H24" s="638"/>
      <c r="I24" s="638"/>
      <c r="J24" s="638"/>
      <c r="K24" s="638"/>
    </row>
    <row r="25" spans="1:11" ht="10.5" customHeight="1">
      <c r="A25" s="5"/>
      <c r="B25" s="6"/>
      <c r="C25" s="6"/>
      <c r="D25" s="6"/>
      <c r="E25" s="6"/>
      <c r="F25" s="6"/>
      <c r="G25" s="6"/>
      <c r="H25" s="6"/>
      <c r="I25" s="6"/>
      <c r="J25" s="6"/>
      <c r="K25" s="6"/>
    </row>
    <row r="26" spans="1:11" ht="19.5" customHeight="1">
      <c r="A26" s="639" t="s">
        <v>14</v>
      </c>
      <c r="B26" s="640"/>
      <c r="C26" s="640"/>
      <c r="D26" s="640"/>
      <c r="E26" s="640"/>
      <c r="F26" s="640"/>
      <c r="G26" s="640"/>
      <c r="H26" s="640"/>
      <c r="I26" s="640"/>
      <c r="J26" s="640"/>
      <c r="K26" s="640"/>
    </row>
    <row r="27" spans="1:11" ht="18.75">
      <c r="A27" s="641" t="s">
        <v>15</v>
      </c>
      <c r="B27" s="641"/>
      <c r="C27" s="641"/>
      <c r="D27" s="641"/>
      <c r="E27" s="641"/>
      <c r="F27" s="641"/>
      <c r="G27" s="641"/>
      <c r="H27" s="641"/>
      <c r="I27" s="641"/>
      <c r="J27" s="641"/>
      <c r="K27" s="641"/>
    </row>
    <row r="28" spans="1:11" ht="10.5" customHeight="1">
      <c r="A28" s="7"/>
      <c r="B28" s="6"/>
      <c r="C28" s="6"/>
      <c r="D28" s="6"/>
      <c r="E28" s="6"/>
      <c r="F28" s="6"/>
      <c r="G28" s="6"/>
      <c r="H28" s="6"/>
      <c r="I28" s="6"/>
      <c r="J28" s="6"/>
      <c r="K28" s="6"/>
    </row>
    <row r="29" spans="1:11">
      <c r="A29" s="650" t="s">
        <v>16</v>
      </c>
      <c r="B29" s="651"/>
      <c r="C29" s="651"/>
      <c r="D29" s="651"/>
      <c r="E29" s="651"/>
      <c r="F29" s="651"/>
      <c r="G29" s="651"/>
      <c r="H29" s="651"/>
      <c r="I29" s="651"/>
      <c r="J29" s="651"/>
      <c r="K29" s="651"/>
    </row>
    <row r="30" spans="1:11">
      <c r="A30" s="652" t="s">
        <v>17</v>
      </c>
      <c r="B30" s="653"/>
      <c r="C30" s="653"/>
      <c r="D30" s="653"/>
      <c r="E30" s="653"/>
      <c r="F30" s="653"/>
      <c r="G30" s="653"/>
      <c r="H30" s="653"/>
      <c r="I30" s="653"/>
      <c r="J30" s="653"/>
      <c r="K30" s="653"/>
    </row>
    <row r="31" spans="1:11">
      <c r="A31" s="650" t="s">
        <v>18</v>
      </c>
      <c r="B31" s="650"/>
      <c r="C31" s="650"/>
      <c r="D31" s="650"/>
      <c r="E31" s="650"/>
      <c r="F31" s="650"/>
      <c r="G31" s="650"/>
      <c r="H31" s="650"/>
      <c r="I31" s="650"/>
      <c r="J31" s="650"/>
      <c r="K31" s="650"/>
    </row>
    <row r="32" spans="1:11">
      <c r="A32" s="650" t="s">
        <v>19</v>
      </c>
      <c r="B32" s="650"/>
      <c r="C32" s="650"/>
      <c r="D32" s="650"/>
      <c r="E32" s="650"/>
      <c r="F32" s="650"/>
      <c r="G32" s="650"/>
      <c r="H32" s="650"/>
      <c r="I32" s="650"/>
      <c r="J32" s="650"/>
      <c r="K32" s="650"/>
    </row>
    <row r="34" spans="1:11" ht="16.5" customHeight="1">
      <c r="A34" s="639" t="s">
        <v>20</v>
      </c>
      <c r="B34" s="640"/>
      <c r="C34" s="640"/>
      <c r="D34" s="640"/>
      <c r="E34" s="640"/>
      <c r="F34" s="640"/>
      <c r="G34" s="640"/>
      <c r="H34" s="640"/>
      <c r="I34" s="640"/>
      <c r="J34" s="640"/>
      <c r="K34" s="640"/>
    </row>
    <row r="35" spans="1:11" ht="10.5" customHeight="1"/>
    <row r="36" spans="1:11" ht="12.75" customHeight="1">
      <c r="A36" s="642" t="s">
        <v>803</v>
      </c>
      <c r="B36" s="642"/>
      <c r="C36" s="642"/>
      <c r="D36" s="642"/>
      <c r="E36" s="642"/>
      <c r="F36" s="642"/>
      <c r="G36" s="642"/>
      <c r="H36" s="642"/>
      <c r="I36" s="642"/>
      <c r="J36" s="642"/>
      <c r="K36" s="642"/>
    </row>
    <row r="37" spans="1:11">
      <c r="A37" s="608"/>
      <c r="B37" s="607"/>
      <c r="C37" s="607"/>
      <c r="D37" s="607"/>
      <c r="E37" s="607"/>
      <c r="F37" s="607"/>
      <c r="G37" s="607"/>
      <c r="H37" s="607"/>
      <c r="I37" s="607"/>
      <c r="J37" s="607"/>
      <c r="K37" s="607"/>
    </row>
    <row r="38" spans="1:11" ht="12.75" customHeight="1">
      <c r="A38" s="649" t="s">
        <v>804</v>
      </c>
      <c r="B38" s="642"/>
      <c r="C38" s="642"/>
      <c r="D38" s="642"/>
      <c r="E38" s="642"/>
      <c r="F38" s="642"/>
      <c r="G38" s="642"/>
      <c r="H38" s="642"/>
      <c r="I38" s="642"/>
      <c r="J38" s="642"/>
      <c r="K38" s="642"/>
    </row>
    <row r="39" spans="1:11" ht="12.75" customHeight="1">
      <c r="A39" s="649" t="s">
        <v>805</v>
      </c>
      <c r="B39" s="642"/>
      <c r="C39" s="642"/>
      <c r="D39" s="642"/>
      <c r="E39" s="642"/>
      <c r="F39" s="642"/>
      <c r="G39" s="642"/>
      <c r="H39" s="642"/>
      <c r="I39" s="642"/>
      <c r="J39" s="642"/>
      <c r="K39" s="642"/>
    </row>
    <row r="40" spans="1:11" ht="12.75" customHeight="1">
      <c r="A40" s="649" t="s">
        <v>806</v>
      </c>
      <c r="B40" s="642"/>
      <c r="C40" s="642"/>
      <c r="D40" s="642"/>
      <c r="E40" s="642"/>
      <c r="F40" s="642"/>
      <c r="G40" s="642"/>
      <c r="H40" s="642"/>
      <c r="I40" s="642"/>
      <c r="J40" s="642"/>
      <c r="K40" s="642"/>
    </row>
    <row r="41" spans="1:11" ht="12.75" customHeight="1">
      <c r="A41" s="649" t="s">
        <v>807</v>
      </c>
      <c r="B41" s="642"/>
      <c r="C41" s="642"/>
      <c r="D41" s="642"/>
      <c r="E41" s="642"/>
      <c r="F41" s="642"/>
      <c r="G41" s="642"/>
      <c r="H41" s="642"/>
      <c r="I41" s="642"/>
      <c r="J41" s="642"/>
      <c r="K41" s="642"/>
    </row>
    <row r="42" spans="1:11" ht="12.75" customHeight="1">
      <c r="A42" s="642" t="s">
        <v>26</v>
      </c>
      <c r="B42" s="642"/>
      <c r="C42" s="642"/>
      <c r="D42" s="642"/>
      <c r="E42" s="642"/>
      <c r="F42" s="642"/>
      <c r="G42" s="642"/>
      <c r="H42" s="642"/>
      <c r="I42" s="642"/>
      <c r="J42" s="642"/>
      <c r="K42" s="642"/>
    </row>
    <row r="43" spans="1:11" ht="8.25" customHeight="1">
      <c r="A43" s="608"/>
      <c r="B43" s="607"/>
      <c r="C43" s="607"/>
      <c r="D43" s="607"/>
      <c r="E43" s="607"/>
      <c r="F43" s="607"/>
      <c r="G43" s="607"/>
      <c r="H43" s="607"/>
      <c r="I43" s="607"/>
      <c r="J43" s="607"/>
      <c r="K43" s="607"/>
    </row>
    <row r="44" spans="1:11" ht="12.75" customHeight="1">
      <c r="A44" s="649" t="s">
        <v>808</v>
      </c>
      <c r="B44" s="642"/>
      <c r="C44" s="642"/>
      <c r="D44" s="642"/>
      <c r="E44" s="642"/>
      <c r="F44" s="642"/>
      <c r="G44" s="642"/>
      <c r="H44" s="642"/>
      <c r="I44" s="642"/>
      <c r="J44" s="642"/>
      <c r="K44" s="642"/>
    </row>
    <row r="45" spans="1:11" ht="9" customHeight="1"/>
    <row r="46" spans="1:11" ht="15.75" customHeight="1">
      <c r="A46" s="649" t="s">
        <v>810</v>
      </c>
      <c r="B46" s="642"/>
      <c r="C46" s="642"/>
      <c r="D46" s="642"/>
      <c r="E46" s="642"/>
      <c r="F46" s="642"/>
      <c r="G46" s="642"/>
      <c r="H46" s="642"/>
      <c r="I46" s="642"/>
      <c r="J46" s="642"/>
      <c r="K46" s="642"/>
    </row>
    <row r="47" spans="1:11" ht="12.75" customHeight="1">
      <c r="A47" s="649" t="s">
        <v>811</v>
      </c>
      <c r="B47" s="642"/>
      <c r="C47" s="642"/>
      <c r="D47" s="642"/>
      <c r="E47" s="642"/>
      <c r="F47" s="642"/>
      <c r="G47" s="642"/>
      <c r="H47" s="642"/>
      <c r="I47" s="642"/>
      <c r="J47" s="642"/>
      <c r="K47" s="642"/>
    </row>
    <row r="48" spans="1:11" ht="18" customHeight="1">
      <c r="A48" s="649" t="s">
        <v>812</v>
      </c>
      <c r="B48" s="642"/>
      <c r="C48" s="642"/>
      <c r="D48" s="642"/>
      <c r="E48" s="642"/>
      <c r="F48" s="642"/>
      <c r="G48" s="642"/>
      <c r="H48" s="642"/>
      <c r="I48" s="642"/>
      <c r="J48" s="642"/>
      <c r="K48" s="642"/>
    </row>
    <row r="49" spans="1:11" ht="12.75" customHeight="1">
      <c r="A49" s="608"/>
      <c r="B49" s="607"/>
      <c r="C49" s="607"/>
      <c r="D49" s="607"/>
      <c r="E49" s="607"/>
      <c r="F49" s="607"/>
      <c r="G49" s="607"/>
      <c r="H49" s="607"/>
      <c r="I49" s="607"/>
      <c r="J49" s="607"/>
      <c r="K49" s="607"/>
    </row>
    <row r="50" spans="1:11" ht="12.75" customHeight="1">
      <c r="A50" s="649" t="s">
        <v>809</v>
      </c>
      <c r="B50" s="649"/>
      <c r="C50" s="649"/>
      <c r="D50" s="649"/>
      <c r="E50" s="649"/>
      <c r="F50" s="649"/>
      <c r="G50" s="649"/>
      <c r="H50" s="649"/>
      <c r="I50" s="649"/>
      <c r="J50" s="649"/>
      <c r="K50" s="649"/>
    </row>
    <row r="51" spans="1:11" ht="12.75" customHeight="1">
      <c r="A51" s="608"/>
      <c r="B51" s="607"/>
      <c r="C51" s="607"/>
      <c r="D51" s="607"/>
      <c r="E51" s="607"/>
      <c r="F51" s="607"/>
      <c r="G51" s="607"/>
      <c r="H51" s="607"/>
      <c r="I51" s="607"/>
      <c r="J51" s="607"/>
      <c r="K51" s="607"/>
    </row>
    <row r="52" spans="1:11" ht="18.75" customHeight="1">
      <c r="A52" s="649" t="s">
        <v>813</v>
      </c>
      <c r="B52" s="642"/>
      <c r="C52" s="642"/>
      <c r="D52" s="642"/>
      <c r="E52" s="642"/>
      <c r="F52" s="642"/>
      <c r="G52" s="642"/>
      <c r="H52" s="642"/>
      <c r="I52" s="642"/>
      <c r="J52" s="642"/>
      <c r="K52" s="642"/>
    </row>
    <row r="53" spans="1:11" ht="12.75" customHeight="1">
      <c r="A53" s="649" t="s">
        <v>814</v>
      </c>
      <c r="B53" s="642"/>
      <c r="C53" s="642"/>
      <c r="D53" s="642"/>
      <c r="E53" s="642"/>
      <c r="F53" s="642"/>
      <c r="G53" s="642"/>
      <c r="H53" s="642"/>
      <c r="I53" s="642"/>
      <c r="J53" s="642"/>
      <c r="K53" s="642"/>
    </row>
    <row r="54" spans="1:11" ht="21" customHeight="1">
      <c r="A54" s="649" t="s">
        <v>815</v>
      </c>
      <c r="B54" s="642"/>
      <c r="C54" s="642"/>
      <c r="D54" s="642"/>
      <c r="E54" s="642"/>
      <c r="F54" s="642"/>
      <c r="G54" s="642"/>
      <c r="H54" s="642"/>
      <c r="I54" s="642"/>
      <c r="J54" s="642"/>
      <c r="K54" s="642"/>
    </row>
    <row r="55" spans="1:11" ht="12.75" customHeight="1"/>
    <row r="56" spans="1:11" ht="17.100000000000001" customHeight="1">
      <c r="A56" s="642" t="s">
        <v>817</v>
      </c>
      <c r="B56" s="642"/>
      <c r="C56" s="642"/>
      <c r="D56" s="642"/>
      <c r="E56" s="642"/>
      <c r="F56" s="642"/>
      <c r="G56" s="642"/>
      <c r="H56" s="642"/>
      <c r="I56" s="642"/>
      <c r="J56" s="642"/>
      <c r="K56" s="642"/>
    </row>
    <row r="57" spans="1:11" ht="20.25" customHeight="1">
      <c r="A57" s="649" t="s">
        <v>816</v>
      </c>
      <c r="B57" s="642"/>
      <c r="C57" s="642"/>
      <c r="D57" s="642"/>
      <c r="E57" s="642"/>
      <c r="F57" s="642"/>
      <c r="G57" s="642"/>
      <c r="H57" s="642"/>
      <c r="I57" s="642"/>
      <c r="J57" s="642"/>
      <c r="K57" s="642"/>
    </row>
    <row r="58" spans="1:11" ht="12.75" customHeight="1"/>
    <row r="59" spans="1:11">
      <c r="A59" s="649" t="s">
        <v>818</v>
      </c>
      <c r="B59" s="649"/>
      <c r="C59" s="649"/>
      <c r="D59" s="649"/>
      <c r="E59" s="649"/>
      <c r="F59" s="649"/>
      <c r="G59" s="649"/>
      <c r="H59" s="649"/>
      <c r="I59" s="649"/>
      <c r="J59" s="649"/>
      <c r="K59" s="649"/>
    </row>
    <row r="60" spans="1:11" ht="12.75" customHeight="1"/>
    <row r="61" spans="1:11">
      <c r="A61" s="649" t="s">
        <v>819</v>
      </c>
      <c r="B61" s="642"/>
      <c r="C61" s="642"/>
      <c r="D61" s="642"/>
      <c r="E61" s="642"/>
      <c r="F61" s="642"/>
      <c r="G61" s="642"/>
      <c r="H61" s="642"/>
      <c r="I61" s="642"/>
      <c r="J61" s="642"/>
      <c r="K61" s="642"/>
    </row>
    <row r="62" spans="1:11">
      <c r="A62" s="649" t="s">
        <v>820</v>
      </c>
      <c r="B62" s="642"/>
      <c r="C62" s="642"/>
      <c r="D62" s="642"/>
      <c r="E62" s="642"/>
      <c r="F62" s="642"/>
      <c r="G62" s="642"/>
      <c r="H62" s="642"/>
      <c r="I62" s="642"/>
      <c r="J62" s="642"/>
      <c r="K62" s="642"/>
    </row>
    <row r="63" spans="1:11">
      <c r="A63" s="608"/>
      <c r="B63" s="607"/>
      <c r="C63" s="607"/>
      <c r="D63" s="607"/>
      <c r="E63" s="607"/>
      <c r="F63" s="607"/>
      <c r="G63" s="607"/>
      <c r="H63" s="607"/>
      <c r="I63" s="607"/>
      <c r="J63" s="607"/>
      <c r="K63" s="607"/>
    </row>
    <row r="64" spans="1:11">
      <c r="A64" s="608"/>
      <c r="B64" s="607"/>
      <c r="C64" s="607"/>
      <c r="D64" s="607"/>
      <c r="E64" s="607"/>
      <c r="F64" s="607"/>
      <c r="G64" s="607"/>
      <c r="H64" s="607"/>
      <c r="I64" s="607"/>
      <c r="J64" s="607"/>
      <c r="K64" s="607"/>
    </row>
    <row r="66" spans="1:14" s="2" customFormat="1" ht="17.100000000000001" customHeight="1">
      <c r="A66" s="639" t="s">
        <v>599</v>
      </c>
      <c r="B66" s="640"/>
      <c r="C66" s="640"/>
      <c r="D66" s="640"/>
      <c r="E66" s="640"/>
      <c r="F66" s="640"/>
      <c r="G66" s="640"/>
      <c r="H66" s="640"/>
      <c r="I66" s="640"/>
      <c r="J66" s="640"/>
      <c r="K66" s="640"/>
    </row>
    <row r="68" spans="1:14" ht="29.1" customHeight="1">
      <c r="A68" s="642" t="s">
        <v>39</v>
      </c>
      <c r="B68" s="642"/>
      <c r="C68" s="642"/>
      <c r="D68" s="642"/>
      <c r="E68" s="642"/>
      <c r="F68" s="642"/>
      <c r="G68" s="642"/>
      <c r="H68" s="642"/>
      <c r="I68" s="642"/>
      <c r="J68" s="642"/>
      <c r="K68" s="642"/>
    </row>
    <row r="70" spans="1:14" ht="15" customHeight="1">
      <c r="A70" s="649" t="s">
        <v>40</v>
      </c>
      <c r="B70" s="649"/>
      <c r="C70" s="475">
        <f>SUM(C71:C72)</f>
        <v>15800000</v>
      </c>
      <c r="D70" s="9"/>
      <c r="E70" s="9"/>
      <c r="F70" s="9"/>
      <c r="G70" s="9"/>
      <c r="H70" s="9"/>
      <c r="I70" s="9"/>
      <c r="J70" s="9"/>
      <c r="K70" s="9"/>
    </row>
    <row r="71" spans="1:14" ht="15" customHeight="1">
      <c r="A71" s="1173" t="s">
        <v>41</v>
      </c>
      <c r="B71" s="1173"/>
      <c r="C71" s="11">
        <v>15800000</v>
      </c>
    </row>
    <row r="72" spans="1:14" ht="15" customHeight="1">
      <c r="A72" s="1173" t="s">
        <v>42</v>
      </c>
      <c r="B72" s="1173"/>
      <c r="C72" s="11">
        <v>0</v>
      </c>
    </row>
    <row r="74" spans="1:14" s="2" customFormat="1" ht="48" customHeight="1">
      <c r="A74" s="639" t="s">
        <v>600</v>
      </c>
      <c r="B74" s="640"/>
      <c r="C74" s="640"/>
      <c r="D74" s="640"/>
      <c r="E74" s="640"/>
      <c r="F74" s="640"/>
      <c r="G74" s="640"/>
      <c r="H74" s="640"/>
      <c r="I74" s="640"/>
      <c r="J74" s="640"/>
      <c r="K74" s="640"/>
    </row>
    <row r="76" spans="1:14" ht="21" customHeight="1">
      <c r="A76" s="655" t="s">
        <v>47</v>
      </c>
      <c r="B76" s="655"/>
      <c r="C76" s="655"/>
      <c r="D76" s="655"/>
      <c r="E76" s="655"/>
      <c r="F76" s="655"/>
      <c r="G76" s="655"/>
      <c r="H76" s="655"/>
      <c r="I76" s="655"/>
      <c r="J76" s="655"/>
      <c r="K76" s="655"/>
    </row>
    <row r="77" spans="1:14" ht="13.5" thickBot="1"/>
    <row r="78" spans="1:14" ht="18.95" customHeight="1">
      <c r="A78" s="656" t="s">
        <v>755</v>
      </c>
      <c r="B78" s="657"/>
      <c r="C78" s="657"/>
      <c r="L78" s="1192" t="s">
        <v>801</v>
      </c>
      <c r="M78" s="1213"/>
      <c r="N78" s="1193"/>
    </row>
    <row r="79" spans="1:14" ht="15.75" customHeight="1" thickBot="1">
      <c r="L79" s="1194"/>
      <c r="M79" s="1214"/>
      <c r="N79" s="1195"/>
    </row>
    <row r="80" spans="1:14" ht="21" customHeight="1" thickBot="1">
      <c r="A80" s="658" t="s">
        <v>836</v>
      </c>
      <c r="B80" s="659"/>
      <c r="C80" s="659"/>
      <c r="D80" s="659"/>
      <c r="E80" s="659"/>
      <c r="F80" s="659"/>
      <c r="G80" s="659"/>
      <c r="H80" s="659"/>
      <c r="I80" s="659"/>
      <c r="J80" s="659"/>
      <c r="K80" s="660"/>
      <c r="L80" s="1194"/>
      <c r="M80" s="1214"/>
      <c r="N80" s="1195"/>
    </row>
    <row r="81" spans="1:14" s="14" customFormat="1" ht="18.95" customHeight="1">
      <c r="A81" s="661" t="s">
        <v>49</v>
      </c>
      <c r="B81" s="661" t="s">
        <v>50</v>
      </c>
      <c r="C81" s="663" t="s">
        <v>51</v>
      </c>
      <c r="D81" s="664"/>
      <c r="E81" s="663" t="s">
        <v>52</v>
      </c>
      <c r="F81" s="665"/>
      <c r="G81" s="665"/>
      <c r="H81" s="664"/>
      <c r="I81" s="663" t="s">
        <v>53</v>
      </c>
      <c r="J81" s="664"/>
      <c r="K81" s="661" t="s">
        <v>54</v>
      </c>
      <c r="L81" s="1194"/>
      <c r="M81" s="1214"/>
      <c r="N81" s="1195"/>
    </row>
    <row r="82" spans="1:14" s="14" customFormat="1" ht="29.1" customHeight="1" thickBot="1">
      <c r="A82" s="662"/>
      <c r="B82" s="662"/>
      <c r="C82" s="15" t="s">
        <v>55</v>
      </c>
      <c r="D82" s="16" t="s">
        <v>56</v>
      </c>
      <c r="E82" s="15" t="s">
        <v>57</v>
      </c>
      <c r="F82" s="17" t="s">
        <v>58</v>
      </c>
      <c r="G82" s="17" t="s">
        <v>59</v>
      </c>
      <c r="H82" s="16" t="s">
        <v>611</v>
      </c>
      <c r="I82" s="15" t="s">
        <v>61</v>
      </c>
      <c r="J82" s="16" t="s">
        <v>62</v>
      </c>
      <c r="K82" s="662"/>
      <c r="L82" s="1194"/>
      <c r="M82" s="1214"/>
      <c r="N82" s="1195"/>
    </row>
    <row r="83" spans="1:14" ht="15" customHeight="1">
      <c r="A83" s="18" t="s">
        <v>63</v>
      </c>
      <c r="B83" s="571">
        <v>0</v>
      </c>
      <c r="C83" s="572">
        <v>0</v>
      </c>
      <c r="D83" s="573">
        <v>0</v>
      </c>
      <c r="E83" s="572">
        <v>0</v>
      </c>
      <c r="F83" s="574">
        <v>0</v>
      </c>
      <c r="G83" s="574">
        <v>0</v>
      </c>
      <c r="H83" s="575">
        <v>0</v>
      </c>
      <c r="I83" s="572">
        <v>0</v>
      </c>
      <c r="J83" s="575">
        <v>0</v>
      </c>
      <c r="K83" s="24">
        <f t="shared" ref="K83:K89" si="0">SUM(B83:J83)</f>
        <v>0</v>
      </c>
      <c r="L83" s="1194"/>
      <c r="M83" s="1214"/>
      <c r="N83" s="1195"/>
    </row>
    <row r="84" spans="1:14" ht="15" customHeight="1">
      <c r="A84" s="25" t="s">
        <v>64</v>
      </c>
      <c r="B84" s="576">
        <v>0</v>
      </c>
      <c r="C84" s="577">
        <v>0</v>
      </c>
      <c r="D84" s="578">
        <v>0</v>
      </c>
      <c r="E84" s="577">
        <v>0</v>
      </c>
      <c r="F84" s="579">
        <v>0</v>
      </c>
      <c r="G84" s="579">
        <v>0</v>
      </c>
      <c r="H84" s="580">
        <v>0</v>
      </c>
      <c r="I84" s="577">
        <v>0</v>
      </c>
      <c r="J84" s="580">
        <v>0</v>
      </c>
      <c r="K84" s="31">
        <f t="shared" si="0"/>
        <v>0</v>
      </c>
      <c r="L84" s="1194"/>
      <c r="M84" s="1214"/>
      <c r="N84" s="1195"/>
    </row>
    <row r="85" spans="1:14" ht="15" customHeight="1">
      <c r="A85" s="25" t="s">
        <v>65</v>
      </c>
      <c r="B85" s="576">
        <v>0</v>
      </c>
      <c r="C85" s="577">
        <v>0</v>
      </c>
      <c r="D85" s="578">
        <v>0</v>
      </c>
      <c r="E85" s="577">
        <v>0</v>
      </c>
      <c r="F85" s="579">
        <v>0</v>
      </c>
      <c r="G85" s="579">
        <v>0</v>
      </c>
      <c r="H85" s="580">
        <v>0</v>
      </c>
      <c r="I85" s="577">
        <v>0</v>
      </c>
      <c r="J85" s="580">
        <v>0</v>
      </c>
      <c r="K85" s="31">
        <f t="shared" si="0"/>
        <v>0</v>
      </c>
      <c r="L85" s="1194"/>
      <c r="M85" s="1214"/>
      <c r="N85" s="1195"/>
    </row>
    <row r="86" spans="1:14" ht="15" customHeight="1">
      <c r="A86" s="25" t="s">
        <v>66</v>
      </c>
      <c r="B86" s="576">
        <v>0</v>
      </c>
      <c r="C86" s="577">
        <v>0</v>
      </c>
      <c r="D86" s="578">
        <v>0</v>
      </c>
      <c r="E86" s="577">
        <v>0</v>
      </c>
      <c r="F86" s="579">
        <v>0</v>
      </c>
      <c r="G86" s="579">
        <v>0</v>
      </c>
      <c r="H86" s="580">
        <v>0</v>
      </c>
      <c r="I86" s="577">
        <v>0</v>
      </c>
      <c r="J86" s="580">
        <v>0</v>
      </c>
      <c r="K86" s="31">
        <f t="shared" si="0"/>
        <v>0</v>
      </c>
      <c r="L86" s="1194"/>
      <c r="M86" s="1214"/>
      <c r="N86" s="1195"/>
    </row>
    <row r="87" spans="1:14" ht="15" customHeight="1">
      <c r="A87" s="25" t="s">
        <v>67</v>
      </c>
      <c r="B87" s="576">
        <v>0</v>
      </c>
      <c r="C87" s="577">
        <v>0</v>
      </c>
      <c r="D87" s="578">
        <v>0</v>
      </c>
      <c r="E87" s="577">
        <v>0</v>
      </c>
      <c r="F87" s="579">
        <v>0</v>
      </c>
      <c r="G87" s="579">
        <v>0</v>
      </c>
      <c r="H87" s="580">
        <v>0</v>
      </c>
      <c r="I87" s="577">
        <v>0</v>
      </c>
      <c r="J87" s="580">
        <v>0</v>
      </c>
      <c r="K87" s="31">
        <f t="shared" si="0"/>
        <v>0</v>
      </c>
      <c r="L87" s="1194"/>
      <c r="M87" s="1214"/>
      <c r="N87" s="1195"/>
    </row>
    <row r="88" spans="1:14" ht="15" customHeight="1">
      <c r="A88" s="25" t="s">
        <v>68</v>
      </c>
      <c r="B88" s="576">
        <v>0</v>
      </c>
      <c r="C88" s="577">
        <v>0</v>
      </c>
      <c r="D88" s="578">
        <v>0</v>
      </c>
      <c r="E88" s="577">
        <v>0</v>
      </c>
      <c r="F88" s="579">
        <v>0</v>
      </c>
      <c r="G88" s="579">
        <v>0</v>
      </c>
      <c r="H88" s="580">
        <v>0</v>
      </c>
      <c r="I88" s="577">
        <v>0</v>
      </c>
      <c r="J88" s="580">
        <v>0</v>
      </c>
      <c r="K88" s="31">
        <f t="shared" si="0"/>
        <v>0</v>
      </c>
      <c r="L88" s="1194"/>
      <c r="M88" s="1214"/>
      <c r="N88" s="1195"/>
    </row>
    <row r="89" spans="1:14" ht="15" customHeight="1" thickBot="1">
      <c r="A89" s="34" t="s">
        <v>69</v>
      </c>
      <c r="B89" s="581">
        <v>0</v>
      </c>
      <c r="C89" s="582">
        <v>0</v>
      </c>
      <c r="D89" s="583">
        <v>0</v>
      </c>
      <c r="E89" s="582">
        <v>0</v>
      </c>
      <c r="F89" s="584">
        <v>0</v>
      </c>
      <c r="G89" s="584">
        <v>0</v>
      </c>
      <c r="H89" s="585">
        <v>0</v>
      </c>
      <c r="I89" s="582">
        <v>0</v>
      </c>
      <c r="J89" s="585">
        <v>0</v>
      </c>
      <c r="K89" s="40">
        <f t="shared" si="0"/>
        <v>0</v>
      </c>
      <c r="L89" s="1194"/>
      <c r="M89" s="1214"/>
      <c r="N89" s="1195"/>
    </row>
    <row r="90" spans="1:14" ht="17.100000000000001" customHeight="1" thickBot="1">
      <c r="A90" s="41" t="s">
        <v>70</v>
      </c>
      <c r="B90" s="42">
        <f t="shared" ref="B90:K90" si="1">SUM(B83:B89)</f>
        <v>0</v>
      </c>
      <c r="C90" s="43">
        <f t="shared" si="1"/>
        <v>0</v>
      </c>
      <c r="D90" s="44">
        <f t="shared" si="1"/>
        <v>0</v>
      </c>
      <c r="E90" s="43">
        <f t="shared" si="1"/>
        <v>0</v>
      </c>
      <c r="F90" s="45">
        <f t="shared" si="1"/>
        <v>0</v>
      </c>
      <c r="G90" s="45">
        <f t="shared" si="1"/>
        <v>0</v>
      </c>
      <c r="H90" s="44">
        <f t="shared" si="1"/>
        <v>0</v>
      </c>
      <c r="I90" s="43">
        <f t="shared" si="1"/>
        <v>0</v>
      </c>
      <c r="J90" s="44">
        <f t="shared" si="1"/>
        <v>0</v>
      </c>
      <c r="K90" s="42">
        <f t="shared" si="1"/>
        <v>0</v>
      </c>
      <c r="L90" s="1196"/>
      <c r="M90" s="1215"/>
      <c r="N90" s="1197"/>
    </row>
    <row r="95" spans="1:14" ht="30.75" customHeight="1">
      <c r="A95" s="639" t="s">
        <v>837</v>
      </c>
      <c r="B95" s="640"/>
      <c r="C95" s="640"/>
      <c r="D95" s="640"/>
      <c r="E95" s="640"/>
      <c r="F95" s="640"/>
      <c r="G95" s="640"/>
      <c r="H95" s="640"/>
      <c r="I95" s="640"/>
      <c r="J95" s="640"/>
      <c r="K95" s="640"/>
    </row>
    <row r="97" spans="1:13" ht="17.100000000000001" customHeight="1">
      <c r="A97" s="639" t="s">
        <v>822</v>
      </c>
      <c r="B97" s="640"/>
      <c r="C97" s="640"/>
      <c r="D97" s="640"/>
      <c r="E97" s="640"/>
      <c r="F97" s="640"/>
      <c r="G97" s="640"/>
      <c r="H97" s="640"/>
      <c r="I97" s="640"/>
      <c r="J97" s="640"/>
      <c r="K97" s="640"/>
    </row>
    <row r="99" spans="1:13" ht="30.75" customHeight="1">
      <c r="A99" s="1174" t="s">
        <v>601</v>
      </c>
      <c r="B99" s="640"/>
      <c r="C99" s="640"/>
      <c r="D99" s="640"/>
      <c r="E99" s="640"/>
      <c r="F99" s="640"/>
      <c r="G99" s="640"/>
      <c r="H99" s="640"/>
      <c r="I99" s="640"/>
      <c r="J99" s="640"/>
      <c r="K99" s="640"/>
    </row>
    <row r="102" spans="1:13" ht="17.100000000000001" customHeight="1">
      <c r="A102" s="768" t="s">
        <v>209</v>
      </c>
      <c r="B102" s="768"/>
      <c r="C102" s="768"/>
      <c r="D102" s="768"/>
      <c r="E102" s="768"/>
      <c r="F102" s="768"/>
      <c r="G102" s="768"/>
      <c r="H102" s="768"/>
      <c r="I102" s="768"/>
      <c r="J102" s="768"/>
      <c r="K102" s="768"/>
      <c r="M102" s="71"/>
    </row>
    <row r="103" spans="1:13" ht="17.100000000000001" customHeight="1">
      <c r="A103" s="768" t="s">
        <v>823</v>
      </c>
      <c r="B103" s="768"/>
      <c r="C103" s="768"/>
      <c r="D103" s="768"/>
      <c r="E103" s="768"/>
      <c r="F103" s="768"/>
      <c r="G103" s="768"/>
      <c r="H103" s="768"/>
      <c r="I103" s="768"/>
      <c r="J103" s="768"/>
      <c r="K103" s="768"/>
    </row>
    <row r="104" spans="1:13" ht="17.100000000000001" customHeight="1">
      <c r="A104" s="768" t="s">
        <v>233</v>
      </c>
      <c r="B104" s="768"/>
      <c r="C104" s="768"/>
      <c r="D104" s="768"/>
      <c r="E104" s="768"/>
      <c r="F104" s="768"/>
      <c r="G104" s="768"/>
      <c r="H104" s="768"/>
      <c r="I104" s="768"/>
      <c r="J104" s="768"/>
      <c r="K104" s="768"/>
    </row>
    <row r="105" spans="1:13" ht="15" customHeight="1" thickBot="1">
      <c r="A105" s="73"/>
      <c r="B105" s="73"/>
      <c r="C105" s="74"/>
      <c r="D105" s="74"/>
      <c r="E105" s="75"/>
      <c r="F105" s="74"/>
      <c r="G105" s="75"/>
      <c r="H105" s="75"/>
      <c r="I105" s="75"/>
      <c r="J105" s="76"/>
      <c r="K105" s="76" t="s">
        <v>211</v>
      </c>
    </row>
    <row r="106" spans="1:13" s="78" customFormat="1" ht="40.5" customHeight="1">
      <c r="A106" s="769" t="s">
        <v>212</v>
      </c>
      <c r="B106" s="770"/>
      <c r="C106" s="769" t="s">
        <v>213</v>
      </c>
      <c r="D106" s="726"/>
      <c r="E106" s="77" t="s">
        <v>214</v>
      </c>
      <c r="F106" s="773" t="s">
        <v>215</v>
      </c>
      <c r="G106" s="774"/>
      <c r="H106" s="773" t="s">
        <v>824</v>
      </c>
      <c r="I106" s="775"/>
      <c r="J106" s="773" t="s">
        <v>825</v>
      </c>
      <c r="K106" s="775"/>
    </row>
    <row r="107" spans="1:13" s="78" customFormat="1" ht="18" customHeight="1" thickBot="1">
      <c r="A107" s="771"/>
      <c r="B107" s="772"/>
      <c r="C107" s="776" t="s">
        <v>218</v>
      </c>
      <c r="D107" s="755"/>
      <c r="E107" s="79" t="s">
        <v>70</v>
      </c>
      <c r="F107" s="80" t="s">
        <v>219</v>
      </c>
      <c r="G107" s="79" t="s">
        <v>70</v>
      </c>
      <c r="H107" s="80" t="s">
        <v>219</v>
      </c>
      <c r="I107" s="79" t="s">
        <v>70</v>
      </c>
      <c r="J107" s="80" t="s">
        <v>219</v>
      </c>
      <c r="K107" s="79" t="s">
        <v>70</v>
      </c>
    </row>
    <row r="108" spans="1:13" s="71" customFormat="1" ht="21" customHeight="1">
      <c r="A108" s="763" t="s">
        <v>838</v>
      </c>
      <c r="B108" s="764"/>
      <c r="C108" s="767" t="s">
        <v>41</v>
      </c>
      <c r="D108" s="761"/>
      <c r="E108" s="752">
        <f t="shared" ref="E108:K108" si="2">E208+E273+E344+E412</f>
        <v>4</v>
      </c>
      <c r="F108" s="752">
        <f t="shared" si="2"/>
        <v>0</v>
      </c>
      <c r="G108" s="752">
        <f t="shared" si="2"/>
        <v>316200</v>
      </c>
      <c r="H108" s="752">
        <f t="shared" si="2"/>
        <v>0</v>
      </c>
      <c r="I108" s="752">
        <f t="shared" si="2"/>
        <v>294212</v>
      </c>
      <c r="J108" s="1336">
        <f t="shared" si="2"/>
        <v>0</v>
      </c>
      <c r="K108" s="108">
        <f t="shared" si="2"/>
        <v>13300</v>
      </c>
    </row>
    <row r="109" spans="1:13" s="71" customFormat="1" ht="21" customHeight="1" thickBot="1">
      <c r="A109" s="829"/>
      <c r="B109" s="830"/>
      <c r="C109" s="825" t="s">
        <v>42</v>
      </c>
      <c r="D109" s="826"/>
      <c r="E109" s="824"/>
      <c r="F109" s="824"/>
      <c r="G109" s="824"/>
      <c r="H109" s="824"/>
      <c r="I109" s="824"/>
      <c r="J109" s="1337">
        <f t="shared" ref="J109:K113" si="3">J209+J274+J345+J413</f>
        <v>0</v>
      </c>
      <c r="K109" s="1346">
        <f t="shared" si="3"/>
        <v>0</v>
      </c>
    </row>
    <row r="110" spans="1:13" s="71" customFormat="1" ht="17.100000000000001" customHeight="1">
      <c r="A110" s="756" t="s">
        <v>220</v>
      </c>
      <c r="B110" s="85" t="s">
        <v>221</v>
      </c>
      <c r="C110" s="820" t="s">
        <v>41</v>
      </c>
      <c r="D110" s="761"/>
      <c r="E110" s="855">
        <f>E210+E275+E346+E414</f>
        <v>0</v>
      </c>
      <c r="F110" s="855">
        <f>F210+F275+F346+F414</f>
        <v>0</v>
      </c>
      <c r="G110" s="855">
        <f>G210+G275+G346+G414</f>
        <v>5355</v>
      </c>
      <c r="H110" s="855">
        <f>H210+H275+H346+H414</f>
        <v>0</v>
      </c>
      <c r="I110" s="855">
        <f>I210+I275+I346+I414</f>
        <v>0</v>
      </c>
      <c r="J110" s="1338">
        <f t="shared" si="3"/>
        <v>0</v>
      </c>
      <c r="K110" s="591">
        <f t="shared" si="3"/>
        <v>6855</v>
      </c>
    </row>
    <row r="111" spans="1:13" s="71" customFormat="1" ht="17.100000000000001" customHeight="1" thickBot="1">
      <c r="A111" s="828"/>
      <c r="B111" s="113" t="s">
        <v>222</v>
      </c>
      <c r="C111" s="816" t="s">
        <v>42</v>
      </c>
      <c r="D111" s="817"/>
      <c r="E111" s="952"/>
      <c r="F111" s="952"/>
      <c r="G111" s="952"/>
      <c r="H111" s="952"/>
      <c r="I111" s="952"/>
      <c r="J111" s="1339">
        <f t="shared" si="3"/>
        <v>0</v>
      </c>
      <c r="K111" s="137">
        <f t="shared" si="3"/>
        <v>0</v>
      </c>
    </row>
    <row r="112" spans="1:13" s="71" customFormat="1" ht="17.100000000000001" customHeight="1">
      <c r="A112" s="758"/>
      <c r="B112" s="85" t="s">
        <v>223</v>
      </c>
      <c r="C112" s="820" t="s">
        <v>41</v>
      </c>
      <c r="D112" s="761"/>
      <c r="E112" s="855">
        <f>E212+E277+E348+E416</f>
        <v>0</v>
      </c>
      <c r="F112" s="855">
        <f>F212+F277+F348+F416</f>
        <v>0</v>
      </c>
      <c r="G112" s="855">
        <f>G212+G277+G348+G416</f>
        <v>200</v>
      </c>
      <c r="H112" s="855">
        <f>H212+H277+H348+H416</f>
        <v>0</v>
      </c>
      <c r="I112" s="855">
        <f>I212+I277+I348+I416</f>
        <v>0</v>
      </c>
      <c r="J112" s="1338">
        <f t="shared" si="3"/>
        <v>0</v>
      </c>
      <c r="K112" s="591">
        <f t="shared" si="3"/>
        <v>478</v>
      </c>
    </row>
    <row r="113" spans="1:11" s="71" customFormat="1" ht="17.100000000000001" customHeight="1" thickBot="1">
      <c r="A113" s="758"/>
      <c r="B113" s="89" t="s">
        <v>224</v>
      </c>
      <c r="C113" s="834" t="s">
        <v>42</v>
      </c>
      <c r="D113" s="826"/>
      <c r="E113" s="952"/>
      <c r="F113" s="952"/>
      <c r="G113" s="952"/>
      <c r="H113" s="952"/>
      <c r="I113" s="952"/>
      <c r="J113" s="1339">
        <f t="shared" si="3"/>
        <v>0</v>
      </c>
      <c r="K113" s="137">
        <f t="shared" si="3"/>
        <v>0</v>
      </c>
    </row>
    <row r="114" spans="1:11" s="71" customFormat="1" ht="21" customHeight="1">
      <c r="A114" s="791" t="s">
        <v>839</v>
      </c>
      <c r="B114" s="835"/>
      <c r="C114" s="795" t="s">
        <v>41</v>
      </c>
      <c r="D114" s="761"/>
      <c r="E114" s="781">
        <f t="shared" ref="E114:J114" si="4">(E108+E110)-E112</f>
        <v>4</v>
      </c>
      <c r="F114" s="796">
        <f t="shared" si="4"/>
        <v>0</v>
      </c>
      <c r="G114" s="781">
        <f t="shared" si="4"/>
        <v>321355</v>
      </c>
      <c r="H114" s="796">
        <f t="shared" si="4"/>
        <v>0</v>
      </c>
      <c r="I114" s="781">
        <f t="shared" si="4"/>
        <v>294212</v>
      </c>
      <c r="J114" s="1340">
        <f t="shared" si="4"/>
        <v>0</v>
      </c>
      <c r="K114" s="1347">
        <f>(K108+K110)-K112</f>
        <v>19677</v>
      </c>
    </row>
    <row r="115" spans="1:11" s="71" customFormat="1" ht="21" customHeight="1" thickBot="1">
      <c r="A115" s="836"/>
      <c r="B115" s="835"/>
      <c r="C115" s="832" t="s">
        <v>42</v>
      </c>
      <c r="D115" s="826"/>
      <c r="E115" s="837"/>
      <c r="F115" s="831"/>
      <c r="G115" s="837"/>
      <c r="H115" s="831"/>
      <c r="I115" s="837"/>
      <c r="J115" s="1341">
        <f>(J109+J111)-J113</f>
        <v>0</v>
      </c>
      <c r="K115" s="1348">
        <f>(K109+K111)-K113</f>
        <v>0</v>
      </c>
    </row>
    <row r="116" spans="1:11" s="71" customFormat="1" ht="21" customHeight="1" thickBot="1">
      <c r="A116" s="784" t="s">
        <v>225</v>
      </c>
      <c r="B116" s="786"/>
      <c r="C116" s="787"/>
      <c r="D116" s="787"/>
      <c r="E116" s="787"/>
      <c r="F116" s="787"/>
      <c r="G116" s="788"/>
      <c r="H116" s="760" t="s">
        <v>41</v>
      </c>
      <c r="I116" s="774"/>
      <c r="J116" s="1342">
        <f>J216+J281+J352+J420</f>
        <v>0</v>
      </c>
      <c r="K116" s="112">
        <f>K216+K281+K352+K420</f>
        <v>0</v>
      </c>
    </row>
    <row r="117" spans="1:11" s="71" customFormat="1" ht="21" customHeight="1" thickBot="1">
      <c r="A117" s="785"/>
      <c r="B117" s="789"/>
      <c r="C117" s="789"/>
      <c r="D117" s="789"/>
      <c r="E117" s="789"/>
      <c r="F117" s="789"/>
      <c r="G117" s="790"/>
      <c r="H117" s="762" t="s">
        <v>42</v>
      </c>
      <c r="I117" s="780"/>
      <c r="J117" s="1342">
        <f>J217+J282+J353+J421</f>
        <v>0</v>
      </c>
      <c r="K117" s="112">
        <f>K217+K282+K353+K421</f>
        <v>0</v>
      </c>
    </row>
    <row r="118" spans="1:11" s="101" customFormat="1" ht="17.100000000000001" customHeight="1">
      <c r="A118" s="777" t="s">
        <v>227</v>
      </c>
      <c r="B118" s="770"/>
      <c r="C118" s="770"/>
      <c r="D118" s="770"/>
      <c r="E118" s="770"/>
      <c r="F118" s="770"/>
      <c r="G118" s="778"/>
      <c r="H118" s="760" t="s">
        <v>41</v>
      </c>
      <c r="I118" s="774"/>
      <c r="J118" s="1342">
        <f>J114-J116</f>
        <v>0</v>
      </c>
      <c r="K118" s="112">
        <f>K114-K116</f>
        <v>19677</v>
      </c>
    </row>
    <row r="119" spans="1:11" s="101" customFormat="1" ht="17.100000000000001" customHeight="1" thickBot="1">
      <c r="A119" s="771"/>
      <c r="B119" s="772"/>
      <c r="C119" s="772"/>
      <c r="D119" s="772"/>
      <c r="E119" s="772"/>
      <c r="F119" s="772"/>
      <c r="G119" s="779"/>
      <c r="H119" s="762" t="s">
        <v>42</v>
      </c>
      <c r="I119" s="780"/>
      <c r="J119" s="1339">
        <f>J115-J117</f>
        <v>0</v>
      </c>
      <c r="K119" s="137">
        <f>K115-K117</f>
        <v>0</v>
      </c>
    </row>
    <row r="120" spans="1:11" s="101" customFormat="1" ht="17.100000000000001" customHeight="1" thickBot="1">
      <c r="A120" s="777" t="s">
        <v>828</v>
      </c>
      <c r="B120" s="770"/>
      <c r="C120" s="770"/>
      <c r="D120" s="770"/>
      <c r="E120" s="770"/>
      <c r="F120" s="770"/>
      <c r="G120" s="778"/>
      <c r="H120" s="760" t="s">
        <v>41</v>
      </c>
      <c r="I120" s="774"/>
      <c r="J120" s="1342">
        <f>J220+J285+J356+J424</f>
        <v>0</v>
      </c>
      <c r="K120" s="112">
        <f>K220+K285+K356+K424</f>
        <v>19170</v>
      </c>
    </row>
    <row r="121" spans="1:11" s="101" customFormat="1" ht="17.100000000000001" customHeight="1" thickBot="1">
      <c r="A121" s="771"/>
      <c r="B121" s="772"/>
      <c r="C121" s="772"/>
      <c r="D121" s="772"/>
      <c r="E121" s="772"/>
      <c r="F121" s="772"/>
      <c r="G121" s="779"/>
      <c r="H121" s="762" t="s">
        <v>42</v>
      </c>
      <c r="I121" s="780"/>
      <c r="J121" s="1342">
        <f>J221+J286+J357+J425</f>
        <v>0</v>
      </c>
      <c r="K121" s="112">
        <f>K221+K286+K357+K425</f>
        <v>0</v>
      </c>
    </row>
    <row r="122" spans="1:11" s="101" customFormat="1" ht="17.100000000000001" customHeight="1">
      <c r="A122" s="777" t="s">
        <v>228</v>
      </c>
      <c r="B122" s="770"/>
      <c r="C122" s="770"/>
      <c r="D122" s="770"/>
      <c r="E122" s="770"/>
      <c r="F122" s="770"/>
      <c r="G122" s="778"/>
      <c r="H122" s="760" t="s">
        <v>41</v>
      </c>
      <c r="I122" s="774"/>
      <c r="J122" s="1342">
        <f>J118-J120</f>
        <v>0</v>
      </c>
      <c r="K122" s="112">
        <f>K118-K120</f>
        <v>507</v>
      </c>
    </row>
    <row r="123" spans="1:11" s="101" customFormat="1" ht="17.100000000000001" customHeight="1" thickBot="1">
      <c r="A123" s="771"/>
      <c r="B123" s="772"/>
      <c r="C123" s="772"/>
      <c r="D123" s="772"/>
      <c r="E123" s="772"/>
      <c r="F123" s="772"/>
      <c r="G123" s="779"/>
      <c r="H123" s="762" t="s">
        <v>42</v>
      </c>
      <c r="I123" s="780"/>
      <c r="J123" s="1339">
        <f>J119-J121</f>
        <v>0</v>
      </c>
      <c r="K123" s="137">
        <f>K119-K121</f>
        <v>0</v>
      </c>
    </row>
    <row r="124" spans="1:11" s="101" customFormat="1" ht="17.100000000000001" customHeight="1">
      <c r="A124" s="801" t="s">
        <v>829</v>
      </c>
      <c r="B124" s="770"/>
      <c r="C124" s="770"/>
      <c r="D124" s="802"/>
      <c r="E124" s="807" t="s">
        <v>229</v>
      </c>
      <c r="F124" s="808"/>
      <c r="G124" s="808"/>
      <c r="H124" s="808"/>
      <c r="I124" s="809"/>
      <c r="J124" s="1343">
        <v>0</v>
      </c>
      <c r="K124" s="1349">
        <f>(K120+K121)/(K108+K109)*100</f>
        <v>144.13533834586468</v>
      </c>
    </row>
    <row r="125" spans="1:11" s="101" customFormat="1" ht="17.100000000000001" customHeight="1">
      <c r="A125" s="803"/>
      <c r="B125" s="804"/>
      <c r="C125" s="804"/>
      <c r="D125" s="805"/>
      <c r="E125" s="810" t="s">
        <v>230</v>
      </c>
      <c r="F125" s="811"/>
      <c r="G125" s="811"/>
      <c r="H125" s="811"/>
      <c r="I125" s="812"/>
      <c r="J125" s="1344">
        <v>0</v>
      </c>
      <c r="K125" s="1350">
        <f>(K120+K121)/(K114+K115)*100</f>
        <v>97.423387711541395</v>
      </c>
    </row>
    <row r="126" spans="1:11" s="101" customFormat="1" ht="17.100000000000001" customHeight="1" thickBot="1">
      <c r="A126" s="771"/>
      <c r="B126" s="772"/>
      <c r="C126" s="772"/>
      <c r="D126" s="806"/>
      <c r="E126" s="813" t="s">
        <v>231</v>
      </c>
      <c r="F126" s="814"/>
      <c r="G126" s="814"/>
      <c r="H126" s="814"/>
      <c r="I126" s="815"/>
      <c r="J126" s="1345">
        <v>0</v>
      </c>
      <c r="K126" s="1351">
        <f>(K120+K121)/(K118+K119)*100</f>
        <v>97.423387711541395</v>
      </c>
    </row>
    <row r="127" spans="1:11" s="101" customFormat="1" ht="54.75" customHeight="1" thickBot="1">
      <c r="A127" s="798" t="s">
        <v>238</v>
      </c>
      <c r="B127" s="799"/>
      <c r="C127" s="799"/>
      <c r="D127" s="799"/>
      <c r="E127" s="799"/>
      <c r="F127" s="799"/>
      <c r="G127" s="799"/>
      <c r="H127" s="799"/>
      <c r="I127" s="799"/>
      <c r="J127" s="799"/>
      <c r="K127" s="800"/>
    </row>
    <row r="128" spans="1:11" s="101" customFormat="1" ht="12.75" hidden="1" customHeight="1">
      <c r="A128" s="130"/>
      <c r="B128" s="131"/>
      <c r="C128" s="131"/>
      <c r="D128" s="131"/>
      <c r="E128" s="131"/>
      <c r="F128" s="131"/>
      <c r="G128" s="131"/>
      <c r="H128" s="131"/>
      <c r="I128" s="131"/>
      <c r="J128" s="131"/>
      <c r="K128" s="132"/>
    </row>
    <row r="129" spans="1:11" s="101" customFormat="1" ht="15" hidden="1" customHeight="1" thickBot="1">
      <c r="A129" s="1203" t="s">
        <v>772</v>
      </c>
      <c r="B129" s="1204"/>
      <c r="C129" s="1204"/>
      <c r="D129" s="1204"/>
      <c r="E129" s="1204"/>
      <c r="F129" s="1204"/>
      <c r="G129" s="1204"/>
      <c r="H129" s="1204"/>
      <c r="I129" s="1204"/>
      <c r="J129" s="1204"/>
      <c r="K129" s="1205"/>
    </row>
    <row r="130" spans="1:11" s="101" customFormat="1" ht="12.75" customHeight="1">
      <c r="A130" s="133"/>
      <c r="B130" s="131"/>
      <c r="C130" s="131"/>
      <c r="D130" s="131"/>
      <c r="E130" s="131"/>
      <c r="F130" s="131"/>
      <c r="G130" s="131"/>
      <c r="H130" s="131"/>
      <c r="I130" s="131"/>
      <c r="J130" s="131"/>
      <c r="K130" s="134"/>
    </row>
    <row r="131" spans="1:11" s="101" customFormat="1" ht="12.75" customHeight="1">
      <c r="A131" s="255"/>
      <c r="B131" s="131"/>
      <c r="C131" s="131"/>
      <c r="D131" s="131"/>
      <c r="E131" s="131"/>
      <c r="F131" s="131"/>
      <c r="G131" s="131"/>
      <c r="H131" s="131"/>
      <c r="I131" s="131"/>
      <c r="J131" s="131"/>
      <c r="K131" s="134"/>
    </row>
    <row r="132" spans="1:11" s="101" customFormat="1" ht="12.75" customHeight="1">
      <c r="A132" s="255"/>
      <c r="B132" s="131"/>
      <c r="C132" s="131"/>
      <c r="D132" s="131"/>
      <c r="E132" s="131"/>
      <c r="F132" s="131"/>
      <c r="G132" s="131"/>
      <c r="H132" s="131"/>
      <c r="I132" s="131"/>
      <c r="J132" s="131"/>
      <c r="K132" s="134"/>
    </row>
    <row r="133" spans="1:11" s="101" customFormat="1" ht="12.75" customHeight="1">
      <c r="A133" s="255"/>
      <c r="B133" s="131"/>
      <c r="C133" s="131"/>
      <c r="D133" s="131"/>
      <c r="E133" s="131"/>
      <c r="F133" s="131"/>
      <c r="G133" s="131"/>
      <c r="H133" s="131"/>
      <c r="I133" s="131"/>
      <c r="J133" s="131"/>
      <c r="K133" s="134"/>
    </row>
    <row r="134" spans="1:11" s="101" customFormat="1" ht="12.75" customHeight="1">
      <c r="A134" s="255"/>
      <c r="B134" s="131"/>
      <c r="C134" s="131"/>
      <c r="D134" s="131"/>
      <c r="E134" s="131"/>
      <c r="F134" s="131"/>
      <c r="G134" s="131"/>
      <c r="H134" s="131"/>
      <c r="I134" s="131"/>
      <c r="J134" s="131"/>
      <c r="K134" s="134"/>
    </row>
    <row r="135" spans="1:11" s="101" customFormat="1" ht="12.75" customHeight="1">
      <c r="A135" s="255"/>
      <c r="B135" s="131"/>
      <c r="C135" s="131"/>
      <c r="D135" s="131"/>
      <c r="E135" s="131"/>
      <c r="F135" s="131"/>
      <c r="G135" s="131"/>
      <c r="H135" s="131"/>
      <c r="I135" s="131"/>
      <c r="J135" s="131"/>
      <c r="K135" s="134"/>
    </row>
    <row r="136" spans="1:11" s="101" customFormat="1" ht="12.75" customHeight="1">
      <c r="A136" s="255"/>
      <c r="B136" s="131"/>
      <c r="C136" s="131"/>
      <c r="D136" s="131"/>
      <c r="E136" s="131"/>
      <c r="F136" s="131"/>
      <c r="G136" s="131"/>
      <c r="H136" s="131"/>
      <c r="I136" s="131"/>
      <c r="J136" s="131"/>
      <c r="K136" s="134"/>
    </row>
    <row r="137" spans="1:11" s="101" customFormat="1" ht="12.75" customHeight="1">
      <c r="A137" s="255"/>
      <c r="B137" s="131"/>
      <c r="C137" s="131"/>
      <c r="D137" s="131"/>
      <c r="E137" s="131"/>
      <c r="F137" s="131"/>
      <c r="G137" s="131"/>
      <c r="H137" s="131"/>
      <c r="I137" s="131"/>
      <c r="J137" s="131"/>
      <c r="K137" s="134"/>
    </row>
    <row r="138" spans="1:11" s="101" customFormat="1" ht="12.75" customHeight="1">
      <c r="A138" s="255"/>
      <c r="B138" s="131"/>
      <c r="C138" s="131"/>
      <c r="D138" s="131"/>
      <c r="E138" s="131"/>
      <c r="F138" s="131"/>
      <c r="G138" s="131"/>
      <c r="H138" s="131"/>
      <c r="I138" s="131"/>
      <c r="J138" s="131"/>
      <c r="K138" s="134"/>
    </row>
    <row r="139" spans="1:11" s="101" customFormat="1" ht="12.75" customHeight="1">
      <c r="A139" s="255"/>
      <c r="B139" s="131"/>
      <c r="C139" s="131"/>
      <c r="D139" s="131"/>
      <c r="E139" s="131"/>
      <c r="F139" s="131"/>
      <c r="G139" s="131"/>
      <c r="H139" s="131"/>
      <c r="I139" s="131"/>
      <c r="J139" s="131"/>
      <c r="K139" s="134"/>
    </row>
    <row r="140" spans="1:11" s="101" customFormat="1" ht="12.75" customHeight="1">
      <c r="A140" s="255"/>
      <c r="B140" s="131"/>
      <c r="C140" s="131"/>
      <c r="D140" s="131"/>
      <c r="E140" s="131"/>
      <c r="F140" s="131"/>
      <c r="G140" s="131"/>
      <c r="H140" s="131"/>
      <c r="I140" s="131"/>
      <c r="J140" s="131"/>
      <c r="K140" s="134"/>
    </row>
    <row r="141" spans="1:11" s="101" customFormat="1" ht="12.75" customHeight="1">
      <c r="A141" s="255"/>
      <c r="B141" s="131"/>
      <c r="C141" s="131"/>
      <c r="D141" s="131"/>
      <c r="E141" s="131"/>
      <c r="F141" s="131"/>
      <c r="G141" s="131"/>
      <c r="H141" s="131"/>
      <c r="I141" s="131"/>
      <c r="J141" s="131"/>
      <c r="K141" s="134"/>
    </row>
    <row r="142" spans="1:11" s="101" customFormat="1" ht="12.75" customHeight="1">
      <c r="A142" s="255"/>
      <c r="B142" s="131"/>
      <c r="C142" s="131"/>
      <c r="D142" s="131"/>
      <c r="E142" s="131"/>
      <c r="F142" s="131"/>
      <c r="G142" s="131"/>
      <c r="H142" s="131"/>
      <c r="I142" s="131"/>
      <c r="J142" s="131"/>
      <c r="K142" s="134"/>
    </row>
    <row r="143" spans="1:11" s="101" customFormat="1" ht="12.75" customHeight="1">
      <c r="A143" s="255"/>
      <c r="B143" s="131"/>
      <c r="C143" s="131"/>
      <c r="D143" s="131"/>
      <c r="E143" s="131"/>
      <c r="F143" s="131"/>
      <c r="G143" s="131"/>
      <c r="H143" s="131"/>
      <c r="I143" s="131"/>
      <c r="J143" s="131"/>
      <c r="K143" s="134"/>
    </row>
    <row r="144" spans="1:11" s="101" customFormat="1" ht="12.75" customHeight="1">
      <c r="A144" s="255"/>
      <c r="B144" s="131"/>
      <c r="C144" s="131"/>
      <c r="D144" s="131"/>
      <c r="E144" s="131"/>
      <c r="F144" s="131"/>
      <c r="G144" s="131"/>
      <c r="H144" s="131"/>
      <c r="I144" s="131"/>
      <c r="J144" s="131"/>
      <c r="K144" s="134"/>
    </row>
    <row r="145" spans="1:12" s="101" customFormat="1" ht="12.75" customHeight="1">
      <c r="A145" s="255"/>
      <c r="B145" s="131"/>
      <c r="C145" s="131"/>
      <c r="D145" s="131"/>
      <c r="E145" s="131"/>
      <c r="F145" s="131"/>
      <c r="G145" s="131"/>
      <c r="H145" s="131"/>
      <c r="I145" s="131"/>
      <c r="J145" s="131"/>
      <c r="K145" s="134"/>
    </row>
    <row r="146" spans="1:12" s="101" customFormat="1" ht="12.75" customHeight="1">
      <c r="A146" s="255"/>
      <c r="B146" s="131"/>
      <c r="C146" s="131"/>
      <c r="D146" s="131"/>
      <c r="E146" s="131"/>
      <c r="F146" s="131"/>
      <c r="G146" s="131"/>
      <c r="H146" s="131"/>
      <c r="I146" s="131"/>
      <c r="J146" s="131"/>
      <c r="K146" s="134"/>
    </row>
    <row r="147" spans="1:12" s="101" customFormat="1" ht="12.75" customHeight="1">
      <c r="A147" s="255"/>
      <c r="B147" s="131"/>
      <c r="C147" s="131"/>
      <c r="D147" s="131"/>
      <c r="E147" s="131"/>
      <c r="F147" s="131"/>
      <c r="G147" s="131"/>
      <c r="H147" s="131"/>
      <c r="I147" s="131"/>
      <c r="J147" s="131"/>
      <c r="K147" s="134"/>
    </row>
    <row r="148" spans="1:12" s="101" customFormat="1" ht="12.75" customHeight="1">
      <c r="A148" s="255"/>
      <c r="B148" s="131"/>
      <c r="C148" s="131"/>
      <c r="D148" s="131"/>
      <c r="E148" s="131"/>
      <c r="F148" s="131"/>
      <c r="G148" s="131"/>
      <c r="H148" s="131"/>
      <c r="I148" s="131"/>
      <c r="J148" s="131"/>
      <c r="K148" s="134"/>
    </row>
    <row r="149" spans="1:12" ht="17.100000000000001" customHeight="1">
      <c r="A149" s="768" t="s">
        <v>209</v>
      </c>
      <c r="B149" s="768"/>
      <c r="C149" s="768"/>
      <c r="D149" s="768"/>
      <c r="E149" s="768"/>
      <c r="F149" s="768"/>
      <c r="G149" s="768"/>
      <c r="H149" s="768"/>
      <c r="I149" s="768"/>
      <c r="J149" s="768"/>
      <c r="K149" s="768"/>
    </row>
    <row r="150" spans="1:12" ht="17.100000000000001" customHeight="1">
      <c r="A150" s="768" t="s">
        <v>823</v>
      </c>
      <c r="B150" s="768"/>
      <c r="C150" s="768"/>
      <c r="D150" s="768"/>
      <c r="E150" s="768"/>
      <c r="F150" s="768"/>
      <c r="G150" s="768"/>
      <c r="H150" s="768"/>
      <c r="I150" s="768"/>
      <c r="J150" s="768"/>
      <c r="K150" s="768"/>
    </row>
    <row r="151" spans="1:12" ht="17.100000000000001" customHeight="1">
      <c r="A151" s="768" t="s">
        <v>243</v>
      </c>
      <c r="B151" s="768"/>
      <c r="C151" s="768"/>
      <c r="D151" s="768"/>
      <c r="E151" s="768"/>
      <c r="F151" s="768"/>
      <c r="G151" s="768"/>
      <c r="H151" s="768"/>
      <c r="I151" s="768"/>
      <c r="J151" s="768"/>
      <c r="K151" s="768"/>
    </row>
    <row r="152" spans="1:12" ht="15" customHeight="1" thickBot="1">
      <c r="A152" s="73"/>
      <c r="B152" s="73"/>
      <c r="C152" s="74"/>
      <c r="D152" s="74"/>
      <c r="E152" s="75"/>
      <c r="F152" s="74"/>
      <c r="G152" s="75"/>
      <c r="H152" s="75"/>
      <c r="I152" s="75"/>
      <c r="J152" s="76"/>
      <c r="K152" s="76" t="s">
        <v>211</v>
      </c>
    </row>
    <row r="153" spans="1:12" s="78" customFormat="1" ht="40.5" customHeight="1">
      <c r="A153" s="769" t="s">
        <v>212</v>
      </c>
      <c r="B153" s="770"/>
      <c r="C153" s="769" t="s">
        <v>213</v>
      </c>
      <c r="D153" s="726"/>
      <c r="E153" s="563" t="s">
        <v>214</v>
      </c>
      <c r="F153" s="773" t="s">
        <v>215</v>
      </c>
      <c r="G153" s="774"/>
      <c r="H153" s="773" t="s">
        <v>824</v>
      </c>
      <c r="I153" s="775"/>
      <c r="J153" s="773" t="s">
        <v>825</v>
      </c>
      <c r="K153" s="775"/>
      <c r="L153" s="111"/>
    </row>
    <row r="154" spans="1:12" s="78" customFormat="1" ht="18" customHeight="1" thickBot="1">
      <c r="A154" s="771"/>
      <c r="B154" s="772"/>
      <c r="C154" s="776" t="s">
        <v>218</v>
      </c>
      <c r="D154" s="755"/>
      <c r="E154" s="79" t="s">
        <v>70</v>
      </c>
      <c r="F154" s="80" t="s">
        <v>219</v>
      </c>
      <c r="G154" s="79" t="s">
        <v>70</v>
      </c>
      <c r="H154" s="80" t="s">
        <v>219</v>
      </c>
      <c r="I154" s="79" t="s">
        <v>70</v>
      </c>
      <c r="J154" s="80" t="s">
        <v>219</v>
      </c>
      <c r="K154" s="79" t="s">
        <v>70</v>
      </c>
    </row>
    <row r="155" spans="1:12" s="71" customFormat="1" ht="21" customHeight="1">
      <c r="A155" s="1199" t="s">
        <v>840</v>
      </c>
      <c r="B155" s="1200"/>
      <c r="C155" s="767" t="s">
        <v>41</v>
      </c>
      <c r="D155" s="761"/>
      <c r="E155" s="752">
        <f t="shared" ref="E155:K155" si="5">E510</f>
        <v>1</v>
      </c>
      <c r="F155" s="752">
        <f t="shared" si="5"/>
        <v>0</v>
      </c>
      <c r="G155" s="752">
        <f t="shared" si="5"/>
        <v>5000</v>
      </c>
      <c r="H155" s="752">
        <f t="shared" si="5"/>
        <v>0</v>
      </c>
      <c r="I155" s="752">
        <f t="shared" si="5"/>
        <v>1000</v>
      </c>
      <c r="J155" s="145">
        <f t="shared" si="5"/>
        <v>0</v>
      </c>
      <c r="K155" s="146">
        <f t="shared" si="5"/>
        <v>2500</v>
      </c>
    </row>
    <row r="156" spans="1:12" s="71" customFormat="1" ht="21" customHeight="1" thickBot="1">
      <c r="A156" s="1201"/>
      <c r="B156" s="1202"/>
      <c r="C156" s="754" t="s">
        <v>42</v>
      </c>
      <c r="D156" s="755"/>
      <c r="E156" s="753"/>
      <c r="F156" s="753"/>
      <c r="G156" s="753"/>
      <c r="H156" s="753"/>
      <c r="I156" s="753"/>
      <c r="J156" s="83">
        <f>J511</f>
        <v>0</v>
      </c>
      <c r="K156" s="147">
        <f>K511</f>
        <v>0</v>
      </c>
    </row>
    <row r="157" spans="1:12" s="71" customFormat="1" ht="17.100000000000001" customHeight="1">
      <c r="A157" s="756" t="s">
        <v>220</v>
      </c>
      <c r="B157" s="565" t="s">
        <v>221</v>
      </c>
      <c r="C157" s="760" t="s">
        <v>41</v>
      </c>
      <c r="D157" s="761"/>
      <c r="E157" s="821">
        <f>E512</f>
        <v>0</v>
      </c>
      <c r="F157" s="821">
        <f>F512</f>
        <v>0</v>
      </c>
      <c r="G157" s="821">
        <f>G512</f>
        <v>0</v>
      </c>
      <c r="H157" s="821">
        <f>H512</f>
        <v>0</v>
      </c>
      <c r="I157" s="821">
        <f>I512</f>
        <v>0</v>
      </c>
      <c r="J157" s="87">
        <f>J512</f>
        <v>0</v>
      </c>
      <c r="K157" s="591">
        <f>K512</f>
        <v>0</v>
      </c>
    </row>
    <row r="158" spans="1:12" s="71" customFormat="1" ht="17.100000000000001" customHeight="1" thickBot="1">
      <c r="A158" s="757"/>
      <c r="B158" s="564" t="s">
        <v>222</v>
      </c>
      <c r="C158" s="762" t="s">
        <v>42</v>
      </c>
      <c r="D158" s="755"/>
      <c r="E158" s="823"/>
      <c r="F158" s="823"/>
      <c r="G158" s="823"/>
      <c r="H158" s="823"/>
      <c r="I158" s="823"/>
      <c r="J158" s="92">
        <f t="shared" ref="J158:K160" si="6">J513</f>
        <v>0</v>
      </c>
      <c r="K158" s="137">
        <f t="shared" si="6"/>
        <v>0</v>
      </c>
    </row>
    <row r="159" spans="1:12" s="71" customFormat="1" ht="17.100000000000001" customHeight="1">
      <c r="A159" s="758"/>
      <c r="B159" s="565" t="s">
        <v>223</v>
      </c>
      <c r="C159" s="760" t="s">
        <v>41</v>
      </c>
      <c r="D159" s="761"/>
      <c r="E159" s="821">
        <f>E514</f>
        <v>0</v>
      </c>
      <c r="F159" s="821">
        <f>F514</f>
        <v>0</v>
      </c>
      <c r="G159" s="821">
        <f>G514</f>
        <v>0</v>
      </c>
      <c r="H159" s="821">
        <f>H514</f>
        <v>0</v>
      </c>
      <c r="I159" s="821">
        <f>I514</f>
        <v>0</v>
      </c>
      <c r="J159" s="87">
        <f t="shared" si="6"/>
        <v>0</v>
      </c>
      <c r="K159" s="591">
        <f t="shared" si="6"/>
        <v>1003</v>
      </c>
    </row>
    <row r="160" spans="1:12" s="71" customFormat="1" ht="17.100000000000001" customHeight="1" thickBot="1">
      <c r="A160" s="759"/>
      <c r="B160" s="564" t="s">
        <v>224</v>
      </c>
      <c r="C160" s="762" t="s">
        <v>42</v>
      </c>
      <c r="D160" s="755"/>
      <c r="E160" s="823"/>
      <c r="F160" s="823"/>
      <c r="G160" s="823"/>
      <c r="H160" s="823"/>
      <c r="I160" s="823"/>
      <c r="J160" s="92">
        <f t="shared" si="6"/>
        <v>0</v>
      </c>
      <c r="K160" s="137">
        <f t="shared" si="6"/>
        <v>0</v>
      </c>
    </row>
    <row r="161" spans="1:11" s="71" customFormat="1" ht="21" customHeight="1">
      <c r="A161" s="1206" t="s">
        <v>841</v>
      </c>
      <c r="B161" s="1207"/>
      <c r="C161" s="795" t="s">
        <v>41</v>
      </c>
      <c r="D161" s="761"/>
      <c r="E161" s="781">
        <f t="shared" ref="E161:K161" si="7">(E155+E157)-E159</f>
        <v>1</v>
      </c>
      <c r="F161" s="796">
        <f t="shared" si="7"/>
        <v>0</v>
      </c>
      <c r="G161" s="781">
        <f t="shared" si="7"/>
        <v>5000</v>
      </c>
      <c r="H161" s="796">
        <f t="shared" si="7"/>
        <v>0</v>
      </c>
      <c r="I161" s="781">
        <f t="shared" si="7"/>
        <v>1000</v>
      </c>
      <c r="J161" s="97">
        <f t="shared" si="7"/>
        <v>0</v>
      </c>
      <c r="K161" s="98">
        <f t="shared" si="7"/>
        <v>1497</v>
      </c>
    </row>
    <row r="162" spans="1:11" s="71" customFormat="1" ht="21" customHeight="1" thickBot="1">
      <c r="A162" s="1208"/>
      <c r="B162" s="1209"/>
      <c r="C162" s="783" t="s">
        <v>42</v>
      </c>
      <c r="D162" s="755"/>
      <c r="E162" s="782"/>
      <c r="F162" s="797"/>
      <c r="G162" s="782"/>
      <c r="H162" s="797"/>
      <c r="I162" s="782"/>
      <c r="J162" s="99">
        <f>(J156+J158)-J160</f>
        <v>0</v>
      </c>
      <c r="K162" s="100">
        <f>(K156+K158)-K160</f>
        <v>0</v>
      </c>
    </row>
    <row r="163" spans="1:11" s="71" customFormat="1" ht="17.100000000000001" customHeight="1" thickBot="1">
      <c r="A163" s="784" t="s">
        <v>225</v>
      </c>
      <c r="B163" s="786"/>
      <c r="C163" s="787"/>
      <c r="D163" s="787"/>
      <c r="E163" s="787"/>
      <c r="F163" s="787"/>
      <c r="G163" s="788"/>
      <c r="H163" s="760" t="s">
        <v>41</v>
      </c>
      <c r="I163" s="774"/>
      <c r="J163" s="94">
        <f>J518</f>
        <v>0</v>
      </c>
      <c r="K163" s="112">
        <f>K518</f>
        <v>0</v>
      </c>
    </row>
    <row r="164" spans="1:11" s="71" customFormat="1" ht="17.100000000000001" customHeight="1" thickBot="1">
      <c r="A164" s="785"/>
      <c r="B164" s="789"/>
      <c r="C164" s="789"/>
      <c r="D164" s="789"/>
      <c r="E164" s="789"/>
      <c r="F164" s="789"/>
      <c r="G164" s="790"/>
      <c r="H164" s="762" t="s">
        <v>42</v>
      </c>
      <c r="I164" s="780"/>
      <c r="J164" s="94">
        <f>J519</f>
        <v>0</v>
      </c>
      <c r="K164" s="112">
        <f>K519</f>
        <v>0</v>
      </c>
    </row>
    <row r="165" spans="1:11" s="101" customFormat="1" ht="17.100000000000001" customHeight="1">
      <c r="A165" s="777" t="s">
        <v>227</v>
      </c>
      <c r="B165" s="770"/>
      <c r="C165" s="770"/>
      <c r="D165" s="770"/>
      <c r="E165" s="770"/>
      <c r="F165" s="770"/>
      <c r="G165" s="778"/>
      <c r="H165" s="760" t="s">
        <v>41</v>
      </c>
      <c r="I165" s="774"/>
      <c r="J165" s="94">
        <f>J161-J163</f>
        <v>0</v>
      </c>
      <c r="K165" s="95">
        <f>K161-K163</f>
        <v>1497</v>
      </c>
    </row>
    <row r="166" spans="1:11" s="101" customFormat="1" ht="17.100000000000001" customHeight="1" thickBot="1">
      <c r="A166" s="771"/>
      <c r="B166" s="772"/>
      <c r="C166" s="772"/>
      <c r="D166" s="772"/>
      <c r="E166" s="772"/>
      <c r="F166" s="772"/>
      <c r="G166" s="779"/>
      <c r="H166" s="762" t="s">
        <v>42</v>
      </c>
      <c r="I166" s="780"/>
      <c r="J166" s="92">
        <f>J162-J164</f>
        <v>0</v>
      </c>
      <c r="K166" s="93">
        <f>K162-K164</f>
        <v>0</v>
      </c>
    </row>
    <row r="167" spans="1:11" s="101" customFormat="1" ht="17.100000000000001" customHeight="1" thickBot="1">
      <c r="A167" s="777" t="s">
        <v>828</v>
      </c>
      <c r="B167" s="770"/>
      <c r="C167" s="770"/>
      <c r="D167" s="770"/>
      <c r="E167" s="770"/>
      <c r="F167" s="770"/>
      <c r="G167" s="778"/>
      <c r="H167" s="760" t="s">
        <v>41</v>
      </c>
      <c r="I167" s="774"/>
      <c r="J167" s="94">
        <f>J522</f>
        <v>0</v>
      </c>
      <c r="K167" s="112">
        <f>K522</f>
        <v>1496</v>
      </c>
    </row>
    <row r="168" spans="1:11" s="101" customFormat="1" ht="17.100000000000001" customHeight="1" thickBot="1">
      <c r="A168" s="771"/>
      <c r="B168" s="772"/>
      <c r="C168" s="772"/>
      <c r="D168" s="772"/>
      <c r="E168" s="772"/>
      <c r="F168" s="772"/>
      <c r="G168" s="779"/>
      <c r="H168" s="762" t="s">
        <v>42</v>
      </c>
      <c r="I168" s="780"/>
      <c r="J168" s="94">
        <f>J523</f>
        <v>0</v>
      </c>
      <c r="K168" s="112">
        <f>K523</f>
        <v>0</v>
      </c>
    </row>
    <row r="169" spans="1:11" s="101" customFormat="1" ht="17.100000000000001" customHeight="1">
      <c r="A169" s="777" t="s">
        <v>228</v>
      </c>
      <c r="B169" s="770"/>
      <c r="C169" s="770"/>
      <c r="D169" s="770"/>
      <c r="E169" s="770"/>
      <c r="F169" s="770"/>
      <c r="G169" s="778"/>
      <c r="H169" s="760" t="s">
        <v>41</v>
      </c>
      <c r="I169" s="774"/>
      <c r="J169" s="94">
        <f>J165-J167</f>
        <v>0</v>
      </c>
      <c r="K169" s="95">
        <f>K165-K167</f>
        <v>1</v>
      </c>
    </row>
    <row r="170" spans="1:11" s="101" customFormat="1" ht="17.100000000000001" customHeight="1" thickBot="1">
      <c r="A170" s="771"/>
      <c r="B170" s="772"/>
      <c r="C170" s="772"/>
      <c r="D170" s="772"/>
      <c r="E170" s="772"/>
      <c r="F170" s="772"/>
      <c r="G170" s="779"/>
      <c r="H170" s="762" t="s">
        <v>42</v>
      </c>
      <c r="I170" s="780"/>
      <c r="J170" s="92">
        <f>J166-J168</f>
        <v>0</v>
      </c>
      <c r="K170" s="93">
        <f>K166-K168</f>
        <v>0</v>
      </c>
    </row>
    <row r="171" spans="1:11" s="101" customFormat="1" ht="17.100000000000001" customHeight="1">
      <c r="A171" s="801" t="s">
        <v>829</v>
      </c>
      <c r="B171" s="770"/>
      <c r="C171" s="770"/>
      <c r="D171" s="802"/>
      <c r="E171" s="807" t="s">
        <v>229</v>
      </c>
      <c r="F171" s="808"/>
      <c r="G171" s="808"/>
      <c r="H171" s="808"/>
      <c r="I171" s="809"/>
      <c r="J171" s="102">
        <v>0</v>
      </c>
      <c r="K171" s="103">
        <f>(K167+K168)/(K155+K156)*100</f>
        <v>59.84</v>
      </c>
    </row>
    <row r="172" spans="1:11" s="101" customFormat="1" ht="17.100000000000001" customHeight="1">
      <c r="A172" s="803"/>
      <c r="B172" s="804"/>
      <c r="C172" s="804"/>
      <c r="D172" s="805"/>
      <c r="E172" s="810" t="s">
        <v>230</v>
      </c>
      <c r="F172" s="811"/>
      <c r="G172" s="811"/>
      <c r="H172" s="811"/>
      <c r="I172" s="812"/>
      <c r="J172" s="104">
        <v>0</v>
      </c>
      <c r="K172" s="105">
        <f>(K167+K168)/(K161+K162)*100</f>
        <v>99.933199732798926</v>
      </c>
    </row>
    <row r="173" spans="1:11" s="101" customFormat="1" ht="17.100000000000001" customHeight="1" thickBot="1">
      <c r="A173" s="771"/>
      <c r="B173" s="772"/>
      <c r="C173" s="772"/>
      <c r="D173" s="806"/>
      <c r="E173" s="813" t="s">
        <v>231</v>
      </c>
      <c r="F173" s="814"/>
      <c r="G173" s="814"/>
      <c r="H173" s="814"/>
      <c r="I173" s="815"/>
      <c r="J173" s="106">
        <v>0</v>
      </c>
      <c r="K173" s="107">
        <f>(K167+K168)/(K165+K166)*100</f>
        <v>99.933199732798926</v>
      </c>
    </row>
    <row r="174" spans="1:11" s="101" customFormat="1" ht="81.75" customHeight="1" thickBot="1">
      <c r="A174" s="798" t="s">
        <v>244</v>
      </c>
      <c r="B174" s="799"/>
      <c r="C174" s="799"/>
      <c r="D174" s="799"/>
      <c r="E174" s="799"/>
      <c r="F174" s="799"/>
      <c r="G174" s="799"/>
      <c r="H174" s="799"/>
      <c r="I174" s="799"/>
      <c r="J174" s="799"/>
      <c r="K174" s="800"/>
    </row>
    <row r="177" spans="1:11" ht="57.75" customHeight="1">
      <c r="A177" s="1174" t="s">
        <v>602</v>
      </c>
      <c r="B177" s="640"/>
      <c r="C177" s="640"/>
      <c r="D177" s="640"/>
      <c r="E177" s="640"/>
      <c r="F177" s="640"/>
      <c r="G177" s="640"/>
      <c r="H177" s="640"/>
      <c r="I177" s="640"/>
      <c r="J177" s="640"/>
      <c r="K177" s="640"/>
    </row>
    <row r="179" spans="1:11" ht="30" customHeight="1">
      <c r="A179" s="669" t="s">
        <v>301</v>
      </c>
      <c r="B179" s="642"/>
      <c r="C179" s="642"/>
      <c r="D179" s="642"/>
      <c r="E179" s="642"/>
      <c r="F179" s="642"/>
      <c r="G179" s="642"/>
      <c r="H179" s="642"/>
      <c r="I179" s="642"/>
      <c r="J179" s="642"/>
      <c r="K179" s="642"/>
    </row>
    <row r="182" spans="1:11" ht="57" customHeight="1">
      <c r="A182" s="1184" t="s">
        <v>830</v>
      </c>
      <c r="B182" s="1185"/>
      <c r="C182" s="1185"/>
      <c r="D182" s="1185"/>
      <c r="E182" s="1185"/>
      <c r="F182" s="1185"/>
      <c r="G182" s="1185"/>
      <c r="H182" s="1185"/>
      <c r="I182" s="1185"/>
      <c r="J182" s="1185"/>
      <c r="K182" s="1185"/>
    </row>
    <row r="184" spans="1:11" ht="17.100000000000001" customHeight="1">
      <c r="A184" s="743" t="s">
        <v>603</v>
      </c>
      <c r="B184" s="640"/>
      <c r="C184" s="640"/>
      <c r="D184" s="640"/>
      <c r="E184" s="640"/>
      <c r="F184" s="640"/>
      <c r="G184" s="640"/>
      <c r="H184" s="640"/>
      <c r="I184" s="640"/>
      <c r="J184" s="640"/>
      <c r="K184" s="640"/>
    </row>
    <row r="185" spans="1:11" ht="15">
      <c r="A185" s="1186" t="s">
        <v>604</v>
      </c>
      <c r="B185" s="640"/>
      <c r="C185" s="640"/>
      <c r="D185" s="640"/>
      <c r="E185" s="640"/>
      <c r="F185" s="640"/>
      <c r="G185" s="640"/>
      <c r="H185" s="640"/>
      <c r="I185" s="640"/>
      <c r="J185" s="640"/>
      <c r="K185" s="640"/>
    </row>
    <row r="187" spans="1:11" ht="17.100000000000001" customHeight="1">
      <c r="A187" s="743" t="s">
        <v>605</v>
      </c>
      <c r="B187" s="640"/>
      <c r="C187" s="640"/>
      <c r="D187" s="640"/>
      <c r="E187" s="640"/>
      <c r="F187" s="640"/>
      <c r="G187" s="640"/>
      <c r="H187" s="640"/>
      <c r="I187" s="640"/>
      <c r="J187" s="640"/>
      <c r="K187" s="640"/>
    </row>
    <row r="188" spans="1:11" ht="15">
      <c r="A188" s="1186" t="s">
        <v>604</v>
      </c>
      <c r="B188" s="640"/>
      <c r="C188" s="640"/>
      <c r="D188" s="640"/>
      <c r="E188" s="640"/>
      <c r="F188" s="640"/>
      <c r="G188" s="640"/>
      <c r="H188" s="640"/>
      <c r="I188" s="640"/>
      <c r="J188" s="640"/>
      <c r="K188" s="640"/>
    </row>
    <row r="190" spans="1:11" s="2" customFormat="1" ht="17.100000000000001" customHeight="1">
      <c r="A190" s="1187" t="s">
        <v>606</v>
      </c>
      <c r="B190" s="640"/>
      <c r="C190" s="640"/>
      <c r="D190" s="640"/>
      <c r="E190" s="640"/>
      <c r="F190" s="640"/>
      <c r="G190" s="640"/>
      <c r="H190" s="640"/>
      <c r="I190" s="640"/>
      <c r="J190" s="640"/>
      <c r="K190" s="640"/>
    </row>
    <row r="201" spans="1:11" ht="17.100000000000001" customHeight="1">
      <c r="A201" s="768" t="s">
        <v>209</v>
      </c>
      <c r="B201" s="768"/>
      <c r="C201" s="768"/>
      <c r="D201" s="768"/>
      <c r="E201" s="768"/>
      <c r="F201" s="768"/>
      <c r="G201" s="768"/>
      <c r="H201" s="768"/>
      <c r="I201" s="768"/>
      <c r="J201" s="768"/>
      <c r="K201" s="768"/>
    </row>
    <row r="202" spans="1:11" ht="17.100000000000001" customHeight="1">
      <c r="A202" s="768" t="s">
        <v>831</v>
      </c>
      <c r="B202" s="768"/>
      <c r="C202" s="768"/>
      <c r="D202" s="768"/>
      <c r="E202" s="768"/>
      <c r="F202" s="768"/>
      <c r="G202" s="768"/>
      <c r="H202" s="768"/>
      <c r="I202" s="768"/>
      <c r="J202" s="768"/>
      <c r="K202" s="768"/>
    </row>
    <row r="203" spans="1:11" ht="17.100000000000001" customHeight="1">
      <c r="A203" s="768" t="s">
        <v>305</v>
      </c>
      <c r="B203" s="768"/>
      <c r="C203" s="768"/>
      <c r="D203" s="768"/>
      <c r="E203" s="768"/>
      <c r="F203" s="768"/>
      <c r="G203" s="768"/>
      <c r="H203" s="768"/>
      <c r="I203" s="768"/>
      <c r="J203" s="768"/>
      <c r="K203" s="768"/>
    </row>
    <row r="204" spans="1:11" ht="12.75" customHeight="1">
      <c r="A204" s="72"/>
      <c r="B204" s="72"/>
      <c r="C204" s="72"/>
      <c r="D204" s="72"/>
      <c r="E204" s="72"/>
      <c r="F204" s="72"/>
      <c r="G204" s="72"/>
      <c r="H204" s="72"/>
      <c r="I204" s="72"/>
      <c r="J204" s="72"/>
      <c r="K204" s="72"/>
    </row>
    <row r="205" spans="1:11" ht="12.75" customHeight="1" thickBot="1">
      <c r="A205" s="73"/>
      <c r="B205" s="73"/>
      <c r="C205" s="74"/>
      <c r="D205" s="74"/>
      <c r="E205" s="75"/>
      <c r="F205" s="74"/>
      <c r="G205" s="75"/>
      <c r="H205" s="75"/>
      <c r="I205" s="75"/>
      <c r="J205" s="76"/>
      <c r="K205" s="76" t="s">
        <v>211</v>
      </c>
    </row>
    <row r="206" spans="1:11" ht="43.5" customHeight="1">
      <c r="A206" s="922" t="s">
        <v>258</v>
      </c>
      <c r="B206" s="1021" t="s">
        <v>259</v>
      </c>
      <c r="C206" s="170" t="s">
        <v>213</v>
      </c>
      <c r="D206" s="922" t="s">
        <v>260</v>
      </c>
      <c r="E206" s="77" t="s">
        <v>214</v>
      </c>
      <c r="F206" s="773" t="s">
        <v>215</v>
      </c>
      <c r="G206" s="774"/>
      <c r="H206" s="773" t="s">
        <v>824</v>
      </c>
      <c r="I206" s="775"/>
      <c r="J206" s="773" t="s">
        <v>825</v>
      </c>
      <c r="K206" s="775"/>
    </row>
    <row r="207" spans="1:11" ht="21" customHeight="1" thickBot="1">
      <c r="A207" s="892"/>
      <c r="B207" s="755"/>
      <c r="C207" s="171" t="s">
        <v>218</v>
      </c>
      <c r="D207" s="892"/>
      <c r="E207" s="79" t="s">
        <v>70</v>
      </c>
      <c r="F207" s="80" t="s">
        <v>219</v>
      </c>
      <c r="G207" s="79" t="s">
        <v>70</v>
      </c>
      <c r="H207" s="80" t="s">
        <v>219</v>
      </c>
      <c r="I207" s="79" t="s">
        <v>70</v>
      </c>
      <c r="J207" s="80" t="s">
        <v>219</v>
      </c>
      <c r="K207" s="79" t="s">
        <v>70</v>
      </c>
    </row>
    <row r="208" spans="1:11" ht="18" customHeight="1">
      <c r="A208" s="914" t="s">
        <v>842</v>
      </c>
      <c r="B208" s="1020" t="s">
        <v>306</v>
      </c>
      <c r="C208" s="172" t="s">
        <v>41</v>
      </c>
      <c r="D208" s="917" t="s">
        <v>843</v>
      </c>
      <c r="E208" s="752">
        <v>1</v>
      </c>
      <c r="F208" s="857">
        <v>0</v>
      </c>
      <c r="G208" s="752">
        <v>200</v>
      </c>
      <c r="H208" s="857">
        <v>0</v>
      </c>
      <c r="I208" s="752">
        <v>0</v>
      </c>
      <c r="J208" s="81">
        <v>0</v>
      </c>
      <c r="K208" s="82">
        <v>200</v>
      </c>
    </row>
    <row r="209" spans="1:11" ht="18" customHeight="1" thickBot="1">
      <c r="A209" s="1019"/>
      <c r="B209" s="806"/>
      <c r="C209" s="204" t="s">
        <v>42</v>
      </c>
      <c r="D209" s="892"/>
      <c r="E209" s="753"/>
      <c r="F209" s="876"/>
      <c r="G209" s="753"/>
      <c r="H209" s="876"/>
      <c r="I209" s="753"/>
      <c r="J209" s="83">
        <v>0</v>
      </c>
      <c r="K209" s="84">
        <v>0</v>
      </c>
    </row>
    <row r="210" spans="1:11" ht="18" customHeight="1">
      <c r="A210" s="756" t="s">
        <v>220</v>
      </c>
      <c r="B210" s="85" t="s">
        <v>221</v>
      </c>
      <c r="C210" s="177" t="s">
        <v>41</v>
      </c>
      <c r="D210" s="949" t="s">
        <v>264</v>
      </c>
      <c r="E210" s="821">
        <v>0</v>
      </c>
      <c r="F210" s="894">
        <v>0</v>
      </c>
      <c r="G210" s="821">
        <v>0</v>
      </c>
      <c r="H210" s="894">
        <v>0</v>
      </c>
      <c r="I210" s="821">
        <v>0</v>
      </c>
      <c r="J210" s="94">
        <v>0</v>
      </c>
      <c r="K210" s="95">
        <v>0</v>
      </c>
    </row>
    <row r="211" spans="1:11" ht="18" customHeight="1" thickBot="1">
      <c r="A211" s="757"/>
      <c r="B211" s="89" t="s">
        <v>222</v>
      </c>
      <c r="C211" s="178" t="s">
        <v>42</v>
      </c>
      <c r="D211" s="1018"/>
      <c r="E211" s="823"/>
      <c r="F211" s="896"/>
      <c r="G211" s="823"/>
      <c r="H211" s="896"/>
      <c r="I211" s="823"/>
      <c r="J211" s="92">
        <v>0</v>
      </c>
      <c r="K211" s="93">
        <v>0</v>
      </c>
    </row>
    <row r="212" spans="1:11" ht="18" customHeight="1">
      <c r="A212" s="758"/>
      <c r="B212" s="85" t="s">
        <v>223</v>
      </c>
      <c r="C212" s="182" t="s">
        <v>41</v>
      </c>
      <c r="D212" s="949" t="s">
        <v>264</v>
      </c>
      <c r="E212" s="821">
        <v>0</v>
      </c>
      <c r="F212" s="894">
        <v>0</v>
      </c>
      <c r="G212" s="821">
        <v>200</v>
      </c>
      <c r="H212" s="894">
        <v>0</v>
      </c>
      <c r="I212" s="821">
        <v>0</v>
      </c>
      <c r="J212" s="94">
        <v>0</v>
      </c>
      <c r="K212" s="95">
        <v>200</v>
      </c>
    </row>
    <row r="213" spans="1:11" ht="18" customHeight="1" thickBot="1">
      <c r="A213" s="759"/>
      <c r="B213" s="89" t="s">
        <v>224</v>
      </c>
      <c r="C213" s="89" t="s">
        <v>42</v>
      </c>
      <c r="D213" s="1018"/>
      <c r="E213" s="823"/>
      <c r="F213" s="896"/>
      <c r="G213" s="823"/>
      <c r="H213" s="896"/>
      <c r="I213" s="823"/>
      <c r="J213" s="92">
        <v>0</v>
      </c>
      <c r="K213" s="93">
        <v>0</v>
      </c>
    </row>
    <row r="214" spans="1:11" ht="18" customHeight="1">
      <c r="A214" s="938" t="s">
        <v>842</v>
      </c>
      <c r="B214" s="938" t="s">
        <v>306</v>
      </c>
      <c r="C214" s="184" t="s">
        <v>41</v>
      </c>
      <c r="D214" s="781" t="s">
        <v>843</v>
      </c>
      <c r="E214" s="781">
        <f t="shared" ref="E214:K214" si="8">(E208+E210)-E212</f>
        <v>1</v>
      </c>
      <c r="F214" s="796">
        <f t="shared" si="8"/>
        <v>0</v>
      </c>
      <c r="G214" s="781">
        <f t="shared" si="8"/>
        <v>0</v>
      </c>
      <c r="H214" s="796">
        <f t="shared" si="8"/>
        <v>0</v>
      </c>
      <c r="I214" s="781">
        <f t="shared" si="8"/>
        <v>0</v>
      </c>
      <c r="J214" s="97">
        <f t="shared" si="8"/>
        <v>0</v>
      </c>
      <c r="K214" s="98">
        <f t="shared" si="8"/>
        <v>0</v>
      </c>
    </row>
    <row r="215" spans="1:11" ht="18" customHeight="1" thickBot="1">
      <c r="A215" s="1022"/>
      <c r="B215" s="1022"/>
      <c r="C215" s="205" t="s">
        <v>42</v>
      </c>
      <c r="D215" s="782"/>
      <c r="E215" s="782"/>
      <c r="F215" s="797"/>
      <c r="G215" s="782"/>
      <c r="H215" s="797"/>
      <c r="I215" s="782"/>
      <c r="J215" s="99">
        <f>(J209+J211)-J213</f>
        <v>0</v>
      </c>
      <c r="K215" s="100">
        <f>(K209+K211)-K213</f>
        <v>0</v>
      </c>
    </row>
    <row r="216" spans="1:11" ht="18" customHeight="1">
      <c r="A216" s="784" t="s">
        <v>225</v>
      </c>
      <c r="B216" s="927"/>
      <c r="C216" s="786"/>
      <c r="D216" s="786"/>
      <c r="E216" s="786"/>
      <c r="F216" s="786"/>
      <c r="G216" s="928"/>
      <c r="H216" s="760" t="s">
        <v>41</v>
      </c>
      <c r="I216" s="774"/>
      <c r="J216" s="94">
        <v>0</v>
      </c>
      <c r="K216" s="95">
        <v>0</v>
      </c>
    </row>
    <row r="217" spans="1:11" ht="18" customHeight="1" thickBot="1">
      <c r="A217" s="785"/>
      <c r="B217" s="929"/>
      <c r="C217" s="930"/>
      <c r="D217" s="930"/>
      <c r="E217" s="930"/>
      <c r="F217" s="930"/>
      <c r="G217" s="931"/>
      <c r="H217" s="762" t="s">
        <v>42</v>
      </c>
      <c r="I217" s="780"/>
      <c r="J217" s="92">
        <v>0</v>
      </c>
      <c r="K217" s="93">
        <v>0</v>
      </c>
    </row>
    <row r="218" spans="1:11" ht="18" customHeight="1">
      <c r="A218" s="777" t="s">
        <v>227</v>
      </c>
      <c r="B218" s="770"/>
      <c r="C218" s="770"/>
      <c r="D218" s="770"/>
      <c r="E218" s="770"/>
      <c r="F218" s="770"/>
      <c r="G218" s="778"/>
      <c r="H218" s="760" t="s">
        <v>41</v>
      </c>
      <c r="I218" s="774"/>
      <c r="J218" s="94">
        <f>J214-J216</f>
        <v>0</v>
      </c>
      <c r="K218" s="95">
        <f>K214-K216</f>
        <v>0</v>
      </c>
    </row>
    <row r="219" spans="1:11" ht="18" customHeight="1" thickBot="1">
      <c r="A219" s="771"/>
      <c r="B219" s="772"/>
      <c r="C219" s="772"/>
      <c r="D219" s="772"/>
      <c r="E219" s="772"/>
      <c r="F219" s="772"/>
      <c r="G219" s="779"/>
      <c r="H219" s="762" t="s">
        <v>42</v>
      </c>
      <c r="I219" s="780"/>
      <c r="J219" s="92">
        <f>J215-J217</f>
        <v>0</v>
      </c>
      <c r="K219" s="93">
        <f>K215-K217</f>
        <v>0</v>
      </c>
    </row>
    <row r="220" spans="1:11" ht="18" customHeight="1">
      <c r="A220" s="777" t="s">
        <v>828</v>
      </c>
      <c r="B220" s="770"/>
      <c r="C220" s="770"/>
      <c r="D220" s="770"/>
      <c r="E220" s="770"/>
      <c r="F220" s="770"/>
      <c r="G220" s="778"/>
      <c r="H220" s="760" t="s">
        <v>41</v>
      </c>
      <c r="I220" s="774"/>
      <c r="J220" s="94">
        <v>0</v>
      </c>
      <c r="K220" s="95">
        <v>0</v>
      </c>
    </row>
    <row r="221" spans="1:11" ht="18" customHeight="1" thickBot="1">
      <c r="A221" s="771"/>
      <c r="B221" s="772"/>
      <c r="C221" s="772"/>
      <c r="D221" s="772"/>
      <c r="E221" s="772"/>
      <c r="F221" s="772"/>
      <c r="G221" s="779"/>
      <c r="H221" s="762" t="s">
        <v>42</v>
      </c>
      <c r="I221" s="780"/>
      <c r="J221" s="92">
        <v>0</v>
      </c>
      <c r="K221" s="93">
        <v>0</v>
      </c>
    </row>
    <row r="222" spans="1:11" ht="18" customHeight="1">
      <c r="A222" s="777" t="s">
        <v>228</v>
      </c>
      <c r="B222" s="770"/>
      <c r="C222" s="770"/>
      <c r="D222" s="770"/>
      <c r="E222" s="770"/>
      <c r="F222" s="770"/>
      <c r="G222" s="778"/>
      <c r="H222" s="760" t="s">
        <v>41</v>
      </c>
      <c r="I222" s="774"/>
      <c r="J222" s="94">
        <f>J218-J220</f>
        <v>0</v>
      </c>
      <c r="K222" s="95">
        <f>K218-K220</f>
        <v>0</v>
      </c>
    </row>
    <row r="223" spans="1:11" ht="18" customHeight="1" thickBot="1">
      <c r="A223" s="771"/>
      <c r="B223" s="772"/>
      <c r="C223" s="772"/>
      <c r="D223" s="772"/>
      <c r="E223" s="772"/>
      <c r="F223" s="772"/>
      <c r="G223" s="779"/>
      <c r="H223" s="762" t="s">
        <v>42</v>
      </c>
      <c r="I223" s="780"/>
      <c r="J223" s="92">
        <f>J219-J221</f>
        <v>0</v>
      </c>
      <c r="K223" s="93">
        <f>K219-K221</f>
        <v>0</v>
      </c>
    </row>
    <row r="224" spans="1:11" ht="18" customHeight="1">
      <c r="A224" s="801" t="s">
        <v>829</v>
      </c>
      <c r="B224" s="770"/>
      <c r="C224" s="770"/>
      <c r="D224" s="802"/>
      <c r="E224" s="807" t="s">
        <v>229</v>
      </c>
      <c r="F224" s="808"/>
      <c r="G224" s="808"/>
      <c r="H224" s="808"/>
      <c r="I224" s="809"/>
      <c r="J224" s="102">
        <v>0</v>
      </c>
      <c r="K224" s="103">
        <f>(K220+K221)/(K208+K209)*100</f>
        <v>0</v>
      </c>
    </row>
    <row r="225" spans="1:11" ht="18" customHeight="1">
      <c r="A225" s="803"/>
      <c r="B225" s="804"/>
      <c r="C225" s="804"/>
      <c r="D225" s="805"/>
      <c r="E225" s="810" t="s">
        <v>230</v>
      </c>
      <c r="F225" s="811"/>
      <c r="G225" s="811"/>
      <c r="H225" s="811"/>
      <c r="I225" s="812"/>
      <c r="J225" s="104">
        <v>0</v>
      </c>
      <c r="K225" s="207" t="e">
        <f>(K220+K221)/(K214+K215)*100</f>
        <v>#DIV/0!</v>
      </c>
    </row>
    <row r="226" spans="1:11" ht="18" customHeight="1" thickBot="1">
      <c r="A226" s="771"/>
      <c r="B226" s="772"/>
      <c r="C226" s="772"/>
      <c r="D226" s="806"/>
      <c r="E226" s="813" t="s">
        <v>231</v>
      </c>
      <c r="F226" s="814"/>
      <c r="G226" s="814"/>
      <c r="H226" s="814"/>
      <c r="I226" s="815"/>
      <c r="J226" s="106">
        <v>0</v>
      </c>
      <c r="K226" s="256" t="e">
        <f>(K220+K221)/(K214+K215)*100</f>
        <v>#DIV/0!</v>
      </c>
    </row>
    <row r="227" spans="1:11" ht="12.75" customHeight="1">
      <c r="A227" s="190"/>
      <c r="B227" s="190"/>
      <c r="C227" s="190"/>
      <c r="D227" s="191"/>
      <c r="E227" s="192"/>
      <c r="F227" s="192"/>
      <c r="G227" s="192"/>
      <c r="H227" s="192"/>
      <c r="I227" s="192"/>
      <c r="J227" s="193"/>
      <c r="K227" s="194"/>
    </row>
    <row r="228" spans="1:11" ht="12.75" customHeight="1">
      <c r="A228" s="190"/>
      <c r="B228" s="190"/>
      <c r="C228" s="190"/>
      <c r="D228" s="191"/>
      <c r="E228" s="192"/>
      <c r="F228" s="192"/>
      <c r="G228" s="192"/>
      <c r="H228" s="192"/>
      <c r="I228" s="192"/>
      <c r="J228" s="193"/>
      <c r="K228" s="194"/>
    </row>
    <row r="229" spans="1:11" ht="12.75" customHeight="1">
      <c r="A229" s="961" t="s">
        <v>844</v>
      </c>
      <c r="B229" s="1017"/>
      <c r="C229" s="1017"/>
      <c r="D229" s="1017"/>
      <c r="E229" s="1017"/>
      <c r="F229" s="1017"/>
      <c r="G229" s="1017"/>
      <c r="H229" s="1017"/>
      <c r="I229" s="1017"/>
      <c r="J229" s="1017"/>
      <c r="K229" s="1017"/>
    </row>
    <row r="230" spans="1:11" ht="12.75" customHeight="1">
      <c r="A230" s="195"/>
      <c r="B230" s="131"/>
      <c r="C230" s="131"/>
      <c r="D230" s="131"/>
      <c r="E230" s="131"/>
      <c r="F230" s="131"/>
      <c r="G230" s="131"/>
      <c r="H230" s="131"/>
      <c r="I230" s="131"/>
      <c r="J230" s="131"/>
      <c r="K230" s="134"/>
    </row>
    <row r="231" spans="1:11" ht="35.25" customHeight="1">
      <c r="A231" s="1054" t="s">
        <v>267</v>
      </c>
      <c r="B231" s="1055"/>
      <c r="C231" s="1055"/>
      <c r="D231" s="1055"/>
      <c r="E231" s="1055"/>
      <c r="F231" s="1055"/>
      <c r="G231" s="1055"/>
      <c r="H231" s="1055"/>
      <c r="I231" s="1055"/>
      <c r="J231" s="1055"/>
      <c r="K231" s="1055"/>
    </row>
    <row r="232" spans="1:11" ht="27" hidden="1" customHeight="1">
      <c r="A232" s="1023"/>
      <c r="B232" s="1024"/>
      <c r="C232" s="1024"/>
      <c r="D232" s="1024"/>
      <c r="E232" s="1024"/>
      <c r="F232" s="1024"/>
      <c r="G232" s="1024"/>
      <c r="H232" s="1024"/>
      <c r="I232" s="1024"/>
      <c r="J232" s="1024"/>
      <c r="K232" s="1024"/>
    </row>
    <row r="233" spans="1:11" ht="13.5" customHeight="1">
      <c r="A233" s="557"/>
      <c r="B233" s="567"/>
      <c r="C233" s="567"/>
      <c r="D233" s="567"/>
      <c r="E233" s="567"/>
      <c r="F233" s="567"/>
      <c r="G233" s="567"/>
      <c r="H233" s="567"/>
      <c r="I233" s="567"/>
      <c r="J233" s="567"/>
      <c r="K233" s="567"/>
    </row>
    <row r="234" spans="1:11" ht="12.75" customHeight="1">
      <c r="A234" s="1054" t="s">
        <v>266</v>
      </c>
      <c r="B234" s="1055"/>
      <c r="C234" s="1055"/>
      <c r="D234" s="1055"/>
      <c r="E234" s="1055"/>
      <c r="F234" s="1055"/>
      <c r="G234" s="1055"/>
      <c r="H234" s="1055"/>
      <c r="I234" s="1055"/>
      <c r="J234" s="1055"/>
      <c r="K234" s="1055"/>
    </row>
    <row r="235" spans="1:11" ht="12.75" customHeight="1">
      <c r="A235" s="557"/>
      <c r="B235" s="567"/>
      <c r="C235" s="567"/>
      <c r="D235" s="567"/>
      <c r="E235" s="567"/>
      <c r="F235" s="567"/>
      <c r="G235" s="567"/>
      <c r="H235" s="567"/>
      <c r="I235" s="567"/>
      <c r="J235" s="567"/>
      <c r="K235" s="568"/>
    </row>
    <row r="236" spans="1:11" ht="37.5" customHeight="1">
      <c r="A236" s="1054" t="s">
        <v>883</v>
      </c>
      <c r="B236" s="1055"/>
      <c r="C236" s="1055"/>
      <c r="D236" s="1055"/>
      <c r="E236" s="1055"/>
      <c r="F236" s="1055"/>
      <c r="G236" s="1055"/>
      <c r="H236" s="1055"/>
      <c r="I236" s="1055"/>
      <c r="J236" s="1055"/>
      <c r="K236" s="1055"/>
    </row>
    <row r="237" spans="1:11" ht="12.75" customHeight="1">
      <c r="A237" s="1210" t="s">
        <v>882</v>
      </c>
      <c r="B237" s="1210"/>
      <c r="C237" s="1210"/>
      <c r="D237" s="1210"/>
      <c r="E237" s="1210"/>
      <c r="F237" s="1210"/>
      <c r="G237" s="1210"/>
      <c r="H237" s="1210"/>
      <c r="I237" s="1210"/>
      <c r="J237" s="1210"/>
      <c r="K237" s="1210"/>
    </row>
    <row r="238" spans="1:11" ht="12.75" customHeight="1">
      <c r="A238" s="980"/>
      <c r="B238" s="874"/>
      <c r="C238" s="874"/>
      <c r="D238" s="874"/>
      <c r="E238" s="874"/>
      <c r="F238" s="874"/>
      <c r="G238" s="874"/>
      <c r="H238" s="874"/>
      <c r="I238" s="874"/>
      <c r="J238" s="874"/>
      <c r="K238" s="874"/>
    </row>
    <row r="239" spans="1:11" ht="12.75" customHeight="1">
      <c r="A239" s="133"/>
      <c r="B239" s="131"/>
      <c r="C239" s="131"/>
      <c r="D239" s="131"/>
      <c r="E239" s="131"/>
      <c r="F239" s="131"/>
      <c r="G239" s="131"/>
      <c r="H239" s="131"/>
      <c r="I239" s="131"/>
      <c r="J239" s="131"/>
      <c r="K239" s="134"/>
    </row>
    <row r="240" spans="1:11" ht="12.75" customHeight="1"/>
    <row r="241" spans="1:13" ht="12.75" customHeight="1">
      <c r="A241" s="133"/>
      <c r="B241" s="131"/>
      <c r="C241" s="131"/>
      <c r="D241" s="131"/>
      <c r="E241" s="131"/>
      <c r="F241" s="131"/>
      <c r="G241" s="131"/>
      <c r="H241" s="131"/>
      <c r="I241" s="131"/>
      <c r="J241" s="131"/>
      <c r="K241" s="134"/>
    </row>
    <row r="242" spans="1:13" ht="12.75" customHeight="1">
      <c r="A242" s="981" t="s">
        <v>269</v>
      </c>
      <c r="B242" s="640"/>
      <c r="C242" s="640"/>
      <c r="D242" s="640"/>
      <c r="E242" s="640"/>
      <c r="F242" s="640"/>
      <c r="G242" s="640"/>
      <c r="H242" s="640"/>
      <c r="I242" s="640"/>
      <c r="J242" s="640"/>
      <c r="K242" s="640"/>
    </row>
    <row r="243" spans="1:13" ht="12.75" customHeight="1">
      <c r="A243" s="133"/>
      <c r="B243" s="131"/>
      <c r="C243" s="131"/>
      <c r="D243" s="131"/>
      <c r="E243" s="131"/>
      <c r="F243" s="131"/>
      <c r="G243" s="131"/>
      <c r="H243" s="131"/>
      <c r="I243" s="131"/>
      <c r="J243" s="131"/>
      <c r="K243" s="134"/>
    </row>
    <row r="244" spans="1:13" ht="12.75" customHeight="1">
      <c r="A244" s="971" t="s">
        <v>307</v>
      </c>
      <c r="B244" s="971"/>
      <c r="C244" s="971"/>
      <c r="D244" s="971"/>
      <c r="E244" s="196" t="s">
        <v>271</v>
      </c>
      <c r="F244" s="976">
        <v>0</v>
      </c>
      <c r="G244" s="976"/>
      <c r="H244" s="4"/>
      <c r="I244" s="4"/>
      <c r="J244" s="131"/>
      <c r="K244" s="134"/>
    </row>
    <row r="245" spans="1:13" ht="12.75" customHeight="1" thickBot="1">
      <c r="A245" s="973" t="s">
        <v>277</v>
      </c>
      <c r="B245" s="974"/>
      <c r="C245" s="974"/>
      <c r="D245" s="974"/>
      <c r="E245" s="197" t="s">
        <v>271</v>
      </c>
      <c r="F245" s="1198">
        <f>SUM(F244:G244)</f>
        <v>0</v>
      </c>
      <c r="G245" s="1198"/>
      <c r="H245" s="131"/>
      <c r="I245" s="131"/>
      <c r="J245" s="992"/>
      <c r="K245" s="992"/>
    </row>
    <row r="246" spans="1:13" ht="12.75" customHeight="1" thickTop="1">
      <c r="A246" s="72"/>
      <c r="B246" s="72"/>
      <c r="C246" s="72"/>
      <c r="D246" s="72"/>
      <c r="E246" s="72"/>
      <c r="F246" s="72"/>
      <c r="G246" s="72"/>
      <c r="H246" s="72"/>
      <c r="I246" s="72"/>
      <c r="J246" s="72"/>
      <c r="K246" s="72"/>
    </row>
    <row r="247" spans="1:13" s="101" customFormat="1" ht="12.75" customHeight="1">
      <c r="A247" s="133"/>
      <c r="B247" s="131"/>
      <c r="C247" s="131"/>
      <c r="D247" s="131"/>
      <c r="E247" s="131"/>
      <c r="F247" s="131"/>
      <c r="G247" s="131"/>
      <c r="H247" s="131"/>
      <c r="I247" s="131"/>
      <c r="J247" s="131"/>
      <c r="K247" s="134"/>
    </row>
    <row r="248" spans="1:13" s="101" customFormat="1" ht="12.75" customHeight="1">
      <c r="A248" s="133"/>
      <c r="B248" s="131"/>
      <c r="C248" s="131"/>
      <c r="D248" s="131"/>
      <c r="E248" s="131"/>
      <c r="F248" s="131"/>
      <c r="G248" s="131"/>
      <c r="H248" s="131"/>
      <c r="I248" s="131"/>
      <c r="J248" s="131"/>
      <c r="K248" s="134"/>
    </row>
    <row r="249" spans="1:13" s="198" customFormat="1" ht="15" customHeight="1">
      <c r="A249" s="961" t="s">
        <v>279</v>
      </c>
      <c r="B249" s="962"/>
      <c r="C249" s="962"/>
      <c r="D249" s="962"/>
      <c r="E249" s="962"/>
      <c r="F249" s="962"/>
      <c r="G249" s="962"/>
      <c r="H249" s="962"/>
      <c r="I249" s="962"/>
      <c r="J249" s="962"/>
      <c r="K249" s="962"/>
    </row>
    <row r="250" spans="1:13" s="101" customFormat="1" ht="12.75" customHeight="1" thickBot="1">
      <c r="A250" s="133"/>
      <c r="B250" s="131"/>
      <c r="C250" s="131"/>
      <c r="D250" s="131"/>
      <c r="E250" s="131"/>
      <c r="F250" s="131"/>
      <c r="G250" s="131"/>
      <c r="H250" s="131"/>
      <c r="I250" s="131"/>
      <c r="J250" s="131"/>
      <c r="K250" s="134"/>
    </row>
    <row r="251" spans="1:13" ht="15" customHeight="1" thickBot="1">
      <c r="A251" s="697" t="s">
        <v>260</v>
      </c>
      <c r="B251" s="699" t="s">
        <v>308</v>
      </c>
      <c r="C251" s="699" t="s">
        <v>168</v>
      </c>
      <c r="D251" s="727"/>
      <c r="E251" s="700"/>
      <c r="F251" s="699" t="s">
        <v>309</v>
      </c>
      <c r="G251" s="700"/>
      <c r="H251" s="658" t="s">
        <v>834</v>
      </c>
      <c r="I251" s="1043"/>
      <c r="J251" s="1043"/>
      <c r="K251" s="1044"/>
    </row>
    <row r="252" spans="1:13" ht="34.5" customHeight="1" thickBot="1">
      <c r="A252" s="993"/>
      <c r="B252" s="1041"/>
      <c r="C252" s="994" t="s">
        <v>835</v>
      </c>
      <c r="D252" s="1073"/>
      <c r="E252" s="729"/>
      <c r="F252" s="697" t="s">
        <v>310</v>
      </c>
      <c r="G252" s="697" t="s">
        <v>833</v>
      </c>
      <c r="H252" s="658" t="s">
        <v>173</v>
      </c>
      <c r="I252" s="1043"/>
      <c r="J252" s="699" t="s">
        <v>312</v>
      </c>
      <c r="K252" s="726"/>
    </row>
    <row r="253" spans="1:13" ht="34.5" customHeight="1" thickBot="1">
      <c r="A253" s="892"/>
      <c r="B253" s="1042"/>
      <c r="C253" s="1042"/>
      <c r="D253" s="1047"/>
      <c r="E253" s="755"/>
      <c r="F253" s="892"/>
      <c r="G253" s="892"/>
      <c r="H253" s="208" t="s">
        <v>313</v>
      </c>
      <c r="I253" s="208" t="s">
        <v>314</v>
      </c>
      <c r="J253" s="1042"/>
      <c r="K253" s="755"/>
    </row>
    <row r="254" spans="1:13" ht="15" customHeight="1">
      <c r="A254" s="369"/>
      <c r="B254" s="369"/>
      <c r="C254" s="1063"/>
      <c r="D254" s="1064"/>
      <c r="E254" s="1065"/>
      <c r="F254" s="369"/>
      <c r="G254" s="369"/>
      <c r="H254" s="369"/>
      <c r="I254" s="371"/>
      <c r="J254" s="1066"/>
      <c r="K254" s="1067"/>
      <c r="L254" s="1192" t="s">
        <v>801</v>
      </c>
      <c r="M254" s="1193"/>
    </row>
    <row r="255" spans="1:13" s="101" customFormat="1" ht="15" customHeight="1">
      <c r="A255" s="374"/>
      <c r="B255" s="374"/>
      <c r="C255" s="1068"/>
      <c r="D255" s="1069"/>
      <c r="E255" s="1070"/>
      <c r="F255" s="374"/>
      <c r="G255" s="374"/>
      <c r="H255" s="374"/>
      <c r="I255" s="375"/>
      <c r="J255" s="1071"/>
      <c r="K255" s="1072"/>
      <c r="L255" s="1194"/>
      <c r="M255" s="1195"/>
    </row>
    <row r="256" spans="1:13" s="101" customFormat="1" ht="15" hidden="1" customHeight="1">
      <c r="A256" s="374"/>
      <c r="B256" s="374"/>
      <c r="C256" s="1068"/>
      <c r="D256" s="1069"/>
      <c r="E256" s="1070"/>
      <c r="F256" s="374"/>
      <c r="G256" s="374"/>
      <c r="H256" s="374"/>
      <c r="I256" s="375"/>
      <c r="J256" s="1071"/>
      <c r="K256" s="1072"/>
      <c r="L256" s="1194"/>
      <c r="M256" s="1195"/>
    </row>
    <row r="257" spans="1:13" s="101" customFormat="1" ht="15" hidden="1" customHeight="1">
      <c r="A257" s="374"/>
      <c r="B257" s="374"/>
      <c r="C257" s="1068"/>
      <c r="D257" s="1069"/>
      <c r="E257" s="1070"/>
      <c r="F257" s="374"/>
      <c r="G257" s="374"/>
      <c r="H257" s="374"/>
      <c r="I257" s="375"/>
      <c r="J257" s="1071"/>
      <c r="K257" s="1072"/>
      <c r="L257" s="1194"/>
      <c r="M257" s="1195"/>
    </row>
    <row r="258" spans="1:13" s="101" customFormat="1" ht="15" hidden="1" customHeight="1">
      <c r="A258" s="374"/>
      <c r="B258" s="374"/>
      <c r="C258" s="1068"/>
      <c r="D258" s="1069"/>
      <c r="E258" s="1070"/>
      <c r="F258" s="374"/>
      <c r="G258" s="374"/>
      <c r="H258" s="374"/>
      <c r="I258" s="375"/>
      <c r="J258" s="1071"/>
      <c r="K258" s="1072"/>
      <c r="L258" s="1194"/>
      <c r="M258" s="1195"/>
    </row>
    <row r="259" spans="1:13" s="101" customFormat="1" ht="15" hidden="1" customHeight="1">
      <c r="A259" s="374"/>
      <c r="B259" s="374"/>
      <c r="C259" s="1068"/>
      <c r="D259" s="1069"/>
      <c r="E259" s="1070"/>
      <c r="F259" s="374"/>
      <c r="G259" s="374"/>
      <c r="H259" s="374"/>
      <c r="I259" s="375"/>
      <c r="J259" s="1071"/>
      <c r="K259" s="1072"/>
      <c r="L259" s="1194"/>
      <c r="M259" s="1195"/>
    </row>
    <row r="260" spans="1:13" s="101" customFormat="1" ht="15" hidden="1" customHeight="1">
      <c r="A260" s="374"/>
      <c r="B260" s="374"/>
      <c r="C260" s="1068"/>
      <c r="D260" s="1069"/>
      <c r="E260" s="1070"/>
      <c r="F260" s="374"/>
      <c r="G260" s="374"/>
      <c r="H260" s="374"/>
      <c r="I260" s="375"/>
      <c r="J260" s="1071"/>
      <c r="K260" s="1072"/>
      <c r="L260" s="1194"/>
      <c r="M260" s="1195"/>
    </row>
    <row r="261" spans="1:13" s="101" customFormat="1" ht="15" customHeight="1">
      <c r="A261" s="374"/>
      <c r="B261" s="374"/>
      <c r="C261" s="1068"/>
      <c r="D261" s="1069"/>
      <c r="E261" s="1070"/>
      <c r="F261" s="374"/>
      <c r="G261" s="374"/>
      <c r="H261" s="374"/>
      <c r="I261" s="375"/>
      <c r="J261" s="1071"/>
      <c r="K261" s="1072"/>
      <c r="L261" s="1194"/>
      <c r="M261" s="1195"/>
    </row>
    <row r="262" spans="1:13" s="101" customFormat="1" ht="15" customHeight="1" thickBot="1">
      <c r="A262" s="586"/>
      <c r="B262" s="586"/>
      <c r="C262" s="1165"/>
      <c r="D262" s="1166"/>
      <c r="E262" s="1167"/>
      <c r="F262" s="586"/>
      <c r="G262" s="586"/>
      <c r="H262" s="586"/>
      <c r="I262" s="587"/>
      <c r="J262" s="1168"/>
      <c r="K262" s="1169"/>
      <c r="L262" s="1196"/>
      <c r="M262" s="1197"/>
    </row>
    <row r="263" spans="1:13" s="199" customFormat="1" ht="15" customHeight="1" thickBot="1">
      <c r="A263" s="658" t="s">
        <v>70</v>
      </c>
      <c r="B263" s="659"/>
      <c r="C263" s="659"/>
      <c r="D263" s="659"/>
      <c r="E263" s="660"/>
      <c r="F263" s="212">
        <v>0</v>
      </c>
      <c r="G263" s="212">
        <v>0</v>
      </c>
      <c r="H263" s="212">
        <v>0</v>
      </c>
      <c r="I263" s="212">
        <v>0</v>
      </c>
      <c r="J263" s="1039">
        <f>SUM(J254:K262)</f>
        <v>0</v>
      </c>
      <c r="K263" s="1040"/>
    </row>
    <row r="266" spans="1:13" s="198" customFormat="1" ht="15" customHeight="1">
      <c r="A266" s="961" t="s">
        <v>300</v>
      </c>
      <c r="B266" s="962"/>
      <c r="C266" s="962"/>
      <c r="D266" s="962"/>
      <c r="E266" s="962"/>
      <c r="F266" s="962"/>
      <c r="G266" s="962"/>
      <c r="H266" s="962"/>
      <c r="I266" s="962"/>
      <c r="J266" s="962"/>
      <c r="K266" s="962"/>
    </row>
    <row r="268" spans="1:13" ht="30" customHeight="1">
      <c r="A268" s="669" t="s">
        <v>301</v>
      </c>
      <c r="B268" s="642"/>
      <c r="C268" s="642"/>
      <c r="D268" s="642"/>
      <c r="E268" s="642"/>
      <c r="F268" s="642"/>
      <c r="G268" s="642"/>
      <c r="H268" s="642"/>
      <c r="I268" s="642"/>
      <c r="J268" s="642"/>
      <c r="K268" s="642"/>
    </row>
    <row r="270" spans="1:13" ht="19.5" customHeight="1" thickBot="1">
      <c r="A270" s="73"/>
      <c r="B270" s="73"/>
      <c r="C270" s="74"/>
      <c r="D270" s="74"/>
      <c r="E270" s="75"/>
      <c r="F270" s="74"/>
      <c r="G270" s="75"/>
      <c r="H270" s="75"/>
      <c r="I270" s="75"/>
      <c r="J270" s="76"/>
      <c r="K270" s="76" t="s">
        <v>211</v>
      </c>
    </row>
    <row r="271" spans="1:13" ht="44.25" customHeight="1">
      <c r="A271" s="922" t="s">
        <v>258</v>
      </c>
      <c r="B271" s="1021" t="s">
        <v>259</v>
      </c>
      <c r="C271" s="170" t="s">
        <v>213</v>
      </c>
      <c r="D271" s="922" t="s">
        <v>260</v>
      </c>
      <c r="E271" s="77" t="s">
        <v>214</v>
      </c>
      <c r="F271" s="773" t="s">
        <v>215</v>
      </c>
      <c r="G271" s="774"/>
      <c r="H271" s="773" t="s">
        <v>824</v>
      </c>
      <c r="I271" s="775"/>
      <c r="J271" s="773" t="s">
        <v>825</v>
      </c>
      <c r="K271" s="775"/>
    </row>
    <row r="272" spans="1:13" ht="12.95" customHeight="1" thickBot="1">
      <c r="A272" s="892"/>
      <c r="B272" s="755"/>
      <c r="C272" s="171" t="s">
        <v>218</v>
      </c>
      <c r="D272" s="892"/>
      <c r="E272" s="79" t="s">
        <v>70</v>
      </c>
      <c r="F272" s="80" t="s">
        <v>219</v>
      </c>
      <c r="G272" s="79" t="s">
        <v>70</v>
      </c>
      <c r="H272" s="80" t="s">
        <v>219</v>
      </c>
      <c r="I272" s="79" t="s">
        <v>70</v>
      </c>
      <c r="J272" s="80" t="s">
        <v>219</v>
      </c>
      <c r="K272" s="79" t="s">
        <v>70</v>
      </c>
    </row>
    <row r="273" spans="1:11" ht="18" customHeight="1">
      <c r="A273" s="914" t="s">
        <v>321</v>
      </c>
      <c r="B273" s="1020" t="s">
        <v>322</v>
      </c>
      <c r="C273" s="172" t="s">
        <v>41</v>
      </c>
      <c r="D273" s="917" t="s">
        <v>845</v>
      </c>
      <c r="E273" s="752">
        <v>1</v>
      </c>
      <c r="F273" s="857">
        <v>0</v>
      </c>
      <c r="G273" s="752">
        <v>261000</v>
      </c>
      <c r="H273" s="857">
        <v>0</v>
      </c>
      <c r="I273" s="752">
        <v>249100</v>
      </c>
      <c r="J273" s="81">
        <v>0</v>
      </c>
      <c r="K273" s="82">
        <v>11000</v>
      </c>
    </row>
    <row r="274" spans="1:11" ht="18" customHeight="1" thickBot="1">
      <c r="A274" s="1019"/>
      <c r="B274" s="806"/>
      <c r="C274" s="204" t="s">
        <v>42</v>
      </c>
      <c r="D274" s="892"/>
      <c r="E274" s="753"/>
      <c r="F274" s="876"/>
      <c r="G274" s="753"/>
      <c r="H274" s="876"/>
      <c r="I274" s="753"/>
      <c r="J274" s="83">
        <v>0</v>
      </c>
      <c r="K274" s="84">
        <v>0</v>
      </c>
    </row>
    <row r="275" spans="1:11" ht="18" customHeight="1">
      <c r="A275" s="756" t="s">
        <v>220</v>
      </c>
      <c r="B275" s="85" t="s">
        <v>221</v>
      </c>
      <c r="C275" s="177" t="s">
        <v>41</v>
      </c>
      <c r="D275" s="949" t="s">
        <v>264</v>
      </c>
      <c r="E275" s="821">
        <v>0</v>
      </c>
      <c r="F275" s="894">
        <v>0</v>
      </c>
      <c r="G275" s="821">
        <v>5355</v>
      </c>
      <c r="H275" s="894">
        <v>0</v>
      </c>
      <c r="I275" s="821">
        <v>0</v>
      </c>
      <c r="J275" s="94">
        <v>0</v>
      </c>
      <c r="K275" s="95">
        <v>6255</v>
      </c>
    </row>
    <row r="276" spans="1:11" ht="18" customHeight="1" thickBot="1">
      <c r="A276" s="757"/>
      <c r="B276" s="89" t="s">
        <v>222</v>
      </c>
      <c r="C276" s="178" t="s">
        <v>42</v>
      </c>
      <c r="D276" s="1018"/>
      <c r="E276" s="823"/>
      <c r="F276" s="896"/>
      <c r="G276" s="823"/>
      <c r="H276" s="896"/>
      <c r="I276" s="823"/>
      <c r="J276" s="92">
        <v>0</v>
      </c>
      <c r="K276" s="93">
        <v>0</v>
      </c>
    </row>
    <row r="277" spans="1:11" ht="18" customHeight="1">
      <c r="A277" s="758"/>
      <c r="B277" s="85" t="s">
        <v>223</v>
      </c>
      <c r="C277" s="182" t="s">
        <v>41</v>
      </c>
      <c r="D277" s="949" t="s">
        <v>264</v>
      </c>
      <c r="E277" s="821">
        <v>0</v>
      </c>
      <c r="F277" s="894">
        <v>0</v>
      </c>
      <c r="G277" s="821">
        <v>0</v>
      </c>
      <c r="H277" s="894">
        <v>0</v>
      </c>
      <c r="I277" s="821">
        <v>0</v>
      </c>
      <c r="J277" s="94">
        <v>0</v>
      </c>
      <c r="K277" s="95">
        <v>0</v>
      </c>
    </row>
    <row r="278" spans="1:11" ht="18" customHeight="1" thickBot="1">
      <c r="A278" s="759"/>
      <c r="B278" s="89" t="s">
        <v>224</v>
      </c>
      <c r="C278" s="89" t="s">
        <v>42</v>
      </c>
      <c r="D278" s="1018"/>
      <c r="E278" s="823"/>
      <c r="F278" s="896"/>
      <c r="G278" s="823"/>
      <c r="H278" s="896"/>
      <c r="I278" s="823"/>
      <c r="J278" s="92">
        <v>0</v>
      </c>
      <c r="K278" s="93">
        <v>0</v>
      </c>
    </row>
    <row r="279" spans="1:11" ht="18" customHeight="1">
      <c r="A279" s="938" t="s">
        <v>321</v>
      </c>
      <c r="B279" s="938" t="s">
        <v>322</v>
      </c>
      <c r="C279" s="184" t="s">
        <v>41</v>
      </c>
      <c r="D279" s="781" t="s">
        <v>845</v>
      </c>
      <c r="E279" s="781">
        <f t="shared" ref="E279:K279" si="9">(E273+E275)-E277</f>
        <v>1</v>
      </c>
      <c r="F279" s="796">
        <f t="shared" si="9"/>
        <v>0</v>
      </c>
      <c r="G279" s="796">
        <f t="shared" ref="G279" si="10">(G273+G275)-G277</f>
        <v>266355</v>
      </c>
      <c r="H279" s="796">
        <f t="shared" si="9"/>
        <v>0</v>
      </c>
      <c r="I279" s="781">
        <f t="shared" si="9"/>
        <v>249100</v>
      </c>
      <c r="J279" s="97">
        <f t="shared" si="9"/>
        <v>0</v>
      </c>
      <c r="K279" s="98">
        <f t="shared" si="9"/>
        <v>17255</v>
      </c>
    </row>
    <row r="280" spans="1:11" ht="18" customHeight="1" thickBot="1">
      <c r="A280" s="1022"/>
      <c r="B280" s="1022"/>
      <c r="C280" s="205" t="s">
        <v>42</v>
      </c>
      <c r="D280" s="782"/>
      <c r="E280" s="782"/>
      <c r="F280" s="797"/>
      <c r="G280" s="797"/>
      <c r="H280" s="797"/>
      <c r="I280" s="782"/>
      <c r="J280" s="99">
        <f>(J274+J276)-J278</f>
        <v>0</v>
      </c>
      <c r="K280" s="100">
        <f>(K274+K276)-K278</f>
        <v>0</v>
      </c>
    </row>
    <row r="281" spans="1:11" ht="18" customHeight="1">
      <c r="A281" s="784" t="s">
        <v>225</v>
      </c>
      <c r="B281" s="927"/>
      <c r="C281" s="786"/>
      <c r="D281" s="786"/>
      <c r="E281" s="786"/>
      <c r="F281" s="786"/>
      <c r="G281" s="928"/>
      <c r="H281" s="760" t="s">
        <v>41</v>
      </c>
      <c r="I281" s="774"/>
      <c r="J281" s="94">
        <v>0</v>
      </c>
      <c r="K281" s="95">
        <v>0</v>
      </c>
    </row>
    <row r="282" spans="1:11" ht="18" customHeight="1" thickBot="1">
      <c r="A282" s="785"/>
      <c r="B282" s="929"/>
      <c r="C282" s="930"/>
      <c r="D282" s="930"/>
      <c r="E282" s="930"/>
      <c r="F282" s="930"/>
      <c r="G282" s="931"/>
      <c r="H282" s="762" t="s">
        <v>42</v>
      </c>
      <c r="I282" s="780"/>
      <c r="J282" s="92">
        <v>0</v>
      </c>
      <c r="K282" s="93">
        <v>0</v>
      </c>
    </row>
    <row r="283" spans="1:11" ht="18" customHeight="1">
      <c r="A283" s="777" t="s">
        <v>227</v>
      </c>
      <c r="B283" s="770"/>
      <c r="C283" s="770"/>
      <c r="D283" s="770"/>
      <c r="E283" s="770"/>
      <c r="F283" s="770"/>
      <c r="G283" s="778"/>
      <c r="H283" s="760" t="s">
        <v>41</v>
      </c>
      <c r="I283" s="774"/>
      <c r="J283" s="94">
        <f>J279-J281</f>
        <v>0</v>
      </c>
      <c r="K283" s="95">
        <f>K279-K281</f>
        <v>17255</v>
      </c>
    </row>
    <row r="284" spans="1:11" ht="18" customHeight="1" thickBot="1">
      <c r="A284" s="771"/>
      <c r="B284" s="772"/>
      <c r="C284" s="772"/>
      <c r="D284" s="772"/>
      <c r="E284" s="772"/>
      <c r="F284" s="772"/>
      <c r="G284" s="779"/>
      <c r="H284" s="762" t="s">
        <v>42</v>
      </c>
      <c r="I284" s="780"/>
      <c r="J284" s="92">
        <f>J280-J282</f>
        <v>0</v>
      </c>
      <c r="K284" s="93">
        <f>K280-K282</f>
        <v>0</v>
      </c>
    </row>
    <row r="285" spans="1:11" ht="18" customHeight="1">
      <c r="A285" s="777" t="s">
        <v>828</v>
      </c>
      <c r="B285" s="770"/>
      <c r="C285" s="770"/>
      <c r="D285" s="770"/>
      <c r="E285" s="770"/>
      <c r="F285" s="770"/>
      <c r="G285" s="778"/>
      <c r="H285" s="760" t="s">
        <v>41</v>
      </c>
      <c r="I285" s="774"/>
      <c r="J285" s="94">
        <v>0</v>
      </c>
      <c r="K285" s="95">
        <v>17216</v>
      </c>
    </row>
    <row r="286" spans="1:11" ht="18" customHeight="1" thickBot="1">
      <c r="A286" s="771"/>
      <c r="B286" s="772"/>
      <c r="C286" s="772"/>
      <c r="D286" s="772"/>
      <c r="E286" s="772"/>
      <c r="F286" s="772"/>
      <c r="G286" s="779"/>
      <c r="H286" s="762" t="s">
        <v>42</v>
      </c>
      <c r="I286" s="780"/>
      <c r="J286" s="92">
        <v>0</v>
      </c>
      <c r="K286" s="93">
        <v>0</v>
      </c>
    </row>
    <row r="287" spans="1:11" ht="18" customHeight="1">
      <c r="A287" s="777" t="s">
        <v>228</v>
      </c>
      <c r="B287" s="770"/>
      <c r="C287" s="770"/>
      <c r="D287" s="770"/>
      <c r="E287" s="770"/>
      <c r="F287" s="770"/>
      <c r="G287" s="778"/>
      <c r="H287" s="760" t="s">
        <v>41</v>
      </c>
      <c r="I287" s="774"/>
      <c r="J287" s="94">
        <f>J283-J285</f>
        <v>0</v>
      </c>
      <c r="K287" s="95">
        <f>K283-K285</f>
        <v>39</v>
      </c>
    </row>
    <row r="288" spans="1:11" ht="18" customHeight="1" thickBot="1">
      <c r="A288" s="771"/>
      <c r="B288" s="772"/>
      <c r="C288" s="772"/>
      <c r="D288" s="772"/>
      <c r="E288" s="772"/>
      <c r="F288" s="772"/>
      <c r="G288" s="779"/>
      <c r="H288" s="762" t="s">
        <v>42</v>
      </c>
      <c r="I288" s="780"/>
      <c r="J288" s="92">
        <f>J284-J286</f>
        <v>0</v>
      </c>
      <c r="K288" s="93">
        <f>K284-K286</f>
        <v>0</v>
      </c>
    </row>
    <row r="289" spans="1:11" ht="18" customHeight="1">
      <c r="A289" s="801" t="s">
        <v>829</v>
      </c>
      <c r="B289" s="770"/>
      <c r="C289" s="770"/>
      <c r="D289" s="802"/>
      <c r="E289" s="807" t="s">
        <v>229</v>
      </c>
      <c r="F289" s="808"/>
      <c r="G289" s="808"/>
      <c r="H289" s="808"/>
      <c r="I289" s="809"/>
      <c r="J289" s="102">
        <v>0</v>
      </c>
      <c r="K289" s="103">
        <f>(K285+K286)/(K273+K274)*100</f>
        <v>156.5090909090909</v>
      </c>
    </row>
    <row r="290" spans="1:11" ht="18" customHeight="1">
      <c r="A290" s="803"/>
      <c r="B290" s="804"/>
      <c r="C290" s="804"/>
      <c r="D290" s="805"/>
      <c r="E290" s="810" t="s">
        <v>230</v>
      </c>
      <c r="F290" s="811"/>
      <c r="G290" s="811"/>
      <c r="H290" s="811"/>
      <c r="I290" s="812"/>
      <c r="J290" s="104">
        <v>0</v>
      </c>
      <c r="K290" s="207">
        <f>(K285+K286)/(K279+K280)*100</f>
        <v>99.773978556940008</v>
      </c>
    </row>
    <row r="291" spans="1:11" ht="18" customHeight="1" thickBot="1">
      <c r="A291" s="771"/>
      <c r="B291" s="772"/>
      <c r="C291" s="772"/>
      <c r="D291" s="806"/>
      <c r="E291" s="813" t="s">
        <v>231</v>
      </c>
      <c r="F291" s="814"/>
      <c r="G291" s="814"/>
      <c r="H291" s="814"/>
      <c r="I291" s="815"/>
      <c r="J291" s="106">
        <v>0</v>
      </c>
      <c r="K291" s="256">
        <f>(K285+K286)/(K283+K284)*100</f>
        <v>99.773978556940008</v>
      </c>
    </row>
    <row r="292" spans="1:11" ht="12.75" customHeight="1">
      <c r="A292" s="190"/>
      <c r="B292" s="190"/>
      <c r="C292" s="190"/>
      <c r="D292" s="191"/>
      <c r="E292" s="192"/>
      <c r="F292" s="192"/>
      <c r="G292" s="192"/>
      <c r="H292" s="192"/>
      <c r="I292" s="192"/>
      <c r="J292" s="193"/>
      <c r="K292" s="194"/>
    </row>
    <row r="293" spans="1:11" ht="30" customHeight="1">
      <c r="A293" s="669" t="s">
        <v>612</v>
      </c>
      <c r="B293" s="640"/>
      <c r="C293" s="640"/>
      <c r="D293" s="640"/>
      <c r="E293" s="640"/>
      <c r="F293" s="640"/>
      <c r="G293" s="640"/>
      <c r="H293" s="640"/>
      <c r="I293" s="640"/>
      <c r="J293" s="640"/>
      <c r="K293" s="640"/>
    </row>
    <row r="294" spans="1:11" ht="12.75" customHeight="1">
      <c r="A294" s="133"/>
      <c r="B294" s="131"/>
      <c r="C294" s="131"/>
      <c r="D294" s="131"/>
      <c r="E294" s="131"/>
      <c r="F294" s="131"/>
      <c r="G294" s="131"/>
      <c r="H294" s="131"/>
      <c r="I294" s="131"/>
      <c r="J294" s="131"/>
      <c r="K294" s="134"/>
    </row>
    <row r="295" spans="1:11" ht="12.75" customHeight="1">
      <c r="A295" s="133"/>
      <c r="B295" s="131"/>
      <c r="C295" s="131"/>
      <c r="D295" s="131"/>
      <c r="E295" s="131"/>
      <c r="F295" s="131"/>
      <c r="G295" s="131"/>
      <c r="H295" s="131"/>
      <c r="I295" s="131"/>
      <c r="J295" s="131"/>
      <c r="K295" s="134"/>
    </row>
    <row r="296" spans="1:11" ht="20.25" customHeight="1">
      <c r="A296" s="961" t="s">
        <v>323</v>
      </c>
      <c r="B296" s="1017"/>
      <c r="C296" s="1017"/>
      <c r="D296" s="1017"/>
      <c r="E296" s="1017"/>
      <c r="F296" s="1017"/>
      <c r="G296" s="1017"/>
      <c r="H296" s="1017"/>
      <c r="I296" s="1017"/>
      <c r="J296" s="1017"/>
      <c r="K296" s="1017"/>
    </row>
    <row r="297" spans="1:11" ht="12.75" customHeight="1">
      <c r="A297" s="195"/>
      <c r="B297" s="131"/>
      <c r="C297" s="131"/>
      <c r="D297" s="131"/>
      <c r="E297" s="131"/>
      <c r="F297" s="131"/>
      <c r="G297" s="131"/>
      <c r="H297" s="131"/>
      <c r="I297" s="131"/>
      <c r="J297" s="131"/>
      <c r="K297" s="134"/>
    </row>
    <row r="298" spans="1:11" ht="12.75" customHeight="1">
      <c r="A298" s="1025" t="s">
        <v>266</v>
      </c>
      <c r="B298" s="1026"/>
      <c r="C298" s="1026"/>
      <c r="D298" s="1026"/>
      <c r="E298" s="1026"/>
      <c r="F298" s="1026"/>
      <c r="G298" s="1026"/>
      <c r="H298" s="1026"/>
      <c r="I298" s="1026"/>
      <c r="J298" s="1026"/>
      <c r="K298" s="1026"/>
    </row>
    <row r="299" spans="1:11" ht="12.75" customHeight="1">
      <c r="A299" s="483"/>
      <c r="B299" s="488"/>
      <c r="C299" s="488"/>
      <c r="D299" s="488"/>
      <c r="E299" s="488"/>
      <c r="F299" s="488"/>
      <c r="G299" s="488"/>
      <c r="H299" s="488"/>
      <c r="I299" s="488"/>
      <c r="J299" s="488"/>
      <c r="K299" s="489"/>
    </row>
    <row r="300" spans="1:11" s="71" customFormat="1" ht="31.5" customHeight="1">
      <c r="A300" s="1054" t="s">
        <v>849</v>
      </c>
      <c r="B300" s="1055"/>
      <c r="C300" s="1055"/>
      <c r="D300" s="1055"/>
      <c r="E300" s="1055"/>
      <c r="F300" s="1055"/>
      <c r="G300" s="1055"/>
      <c r="H300" s="1055"/>
      <c r="I300" s="1055"/>
      <c r="J300" s="1055"/>
      <c r="K300" s="1055"/>
    </row>
    <row r="301" spans="1:11" s="71" customFormat="1" ht="31.5" customHeight="1">
      <c r="A301" s="1211" t="s">
        <v>846</v>
      </c>
      <c r="B301" s="1211"/>
      <c r="C301" s="1211"/>
      <c r="D301" s="1211"/>
      <c r="E301" s="1211"/>
      <c r="F301" s="1211"/>
      <c r="G301" s="1211"/>
      <c r="H301" s="1211"/>
      <c r="I301" s="1211"/>
      <c r="J301" s="1211"/>
      <c r="K301" s="1211"/>
    </row>
    <row r="302" spans="1:11" s="71" customFormat="1" ht="31.5" customHeight="1">
      <c r="A302" s="1211" t="s">
        <v>850</v>
      </c>
      <c r="B302" s="1211"/>
      <c r="C302" s="1211"/>
      <c r="D302" s="1211"/>
      <c r="E302" s="1211"/>
      <c r="F302" s="1211"/>
      <c r="G302" s="1211"/>
      <c r="H302" s="1211"/>
      <c r="I302" s="1211"/>
      <c r="J302" s="1211"/>
      <c r="K302" s="1211"/>
    </row>
    <row r="303" spans="1:11" s="71" customFormat="1" ht="31.5" customHeight="1">
      <c r="A303" s="1211" t="s">
        <v>847</v>
      </c>
      <c r="B303" s="1211"/>
      <c r="C303" s="1211"/>
      <c r="D303" s="1211"/>
      <c r="E303" s="1211"/>
      <c r="F303" s="1211"/>
      <c r="G303" s="1211"/>
      <c r="H303" s="1211"/>
      <c r="I303" s="1211"/>
      <c r="J303" s="1211"/>
      <c r="K303" s="1211"/>
    </row>
    <row r="304" spans="1:11" s="71" customFormat="1" ht="31.5" customHeight="1">
      <c r="A304" s="1212" t="s">
        <v>848</v>
      </c>
      <c r="B304" s="1212"/>
      <c r="C304" s="1212"/>
      <c r="D304" s="1212"/>
      <c r="E304" s="1212"/>
      <c r="F304" s="1212"/>
      <c r="G304" s="1212"/>
      <c r="H304" s="1212"/>
      <c r="I304" s="1212"/>
      <c r="J304" s="1212"/>
      <c r="K304" s="616"/>
    </row>
    <row r="305" spans="1:12" s="71" customFormat="1" ht="31.5" customHeight="1">
      <c r="A305" s="617"/>
      <c r="B305" s="617"/>
      <c r="C305" s="617"/>
      <c r="D305" s="617"/>
      <c r="E305" s="617"/>
      <c r="F305" s="617"/>
      <c r="G305" s="617"/>
      <c r="H305" s="617"/>
      <c r="I305" s="617"/>
      <c r="J305" s="617"/>
      <c r="K305" s="616"/>
    </row>
    <row r="306" spans="1:12" s="101" customFormat="1" ht="15" customHeight="1">
      <c r="A306" s="491"/>
      <c r="B306" s="492"/>
      <c r="C306" s="492"/>
      <c r="D306" s="492"/>
      <c r="E306" s="492"/>
      <c r="F306" s="492"/>
      <c r="G306" s="492"/>
      <c r="H306" s="492"/>
      <c r="I306" s="492"/>
      <c r="J306" s="492"/>
      <c r="K306" s="492"/>
    </row>
    <row r="307" spans="1:12" s="101" customFormat="1" ht="16.5" customHeight="1">
      <c r="A307" s="1054" t="s">
        <v>797</v>
      </c>
      <c r="B307" s="1055"/>
      <c r="C307" s="1055"/>
      <c r="D307" s="1055"/>
      <c r="E307" s="1055"/>
      <c r="F307" s="1055"/>
      <c r="G307" s="1055"/>
      <c r="H307" s="1055"/>
      <c r="I307" s="1055"/>
      <c r="J307" s="1055"/>
      <c r="K307" s="1055"/>
      <c r="L307" s="225"/>
    </row>
    <row r="308" spans="1:12" s="101" customFormat="1" ht="16.5" customHeight="1">
      <c r="A308" s="612"/>
      <c r="B308" s="613"/>
      <c r="C308" s="613"/>
      <c r="D308" s="613"/>
      <c r="E308" s="613"/>
      <c r="F308" s="613"/>
      <c r="G308" s="613"/>
      <c r="H308" s="613"/>
      <c r="I308" s="613"/>
      <c r="J308" s="613"/>
      <c r="K308" s="613"/>
      <c r="L308" s="614"/>
    </row>
    <row r="309" spans="1:12" s="101" customFormat="1" ht="15" customHeight="1">
      <c r="A309" s="133"/>
      <c r="B309" s="131"/>
      <c r="C309" s="131"/>
      <c r="D309" s="131"/>
      <c r="E309" s="131"/>
      <c r="F309" s="131"/>
      <c r="G309" s="131"/>
      <c r="H309" s="131"/>
      <c r="I309" s="131"/>
      <c r="J309" s="131"/>
      <c r="K309" s="134"/>
    </row>
    <row r="310" spans="1:12" s="101" customFormat="1" ht="15" customHeight="1">
      <c r="A310" s="981" t="s">
        <v>269</v>
      </c>
      <c r="B310" s="640"/>
      <c r="C310" s="640"/>
      <c r="D310" s="640"/>
      <c r="E310" s="640"/>
      <c r="F310" s="640"/>
      <c r="G310" s="640"/>
      <c r="H310" s="640"/>
      <c r="I310" s="640"/>
      <c r="J310" s="640"/>
      <c r="K310" s="640"/>
    </row>
    <row r="311" spans="1:12" s="101" customFormat="1" ht="15" customHeight="1">
      <c r="A311" s="133"/>
      <c r="B311" s="131"/>
      <c r="C311" s="131"/>
      <c r="D311" s="131"/>
      <c r="E311" s="131"/>
      <c r="F311" s="131"/>
      <c r="G311" s="131"/>
      <c r="H311" s="131"/>
      <c r="I311" s="131"/>
      <c r="J311" s="131"/>
      <c r="K311" s="134"/>
    </row>
    <row r="312" spans="1:12" s="199" customFormat="1" ht="15" customHeight="1">
      <c r="A312" s="971" t="s">
        <v>324</v>
      </c>
      <c r="B312" s="640"/>
      <c r="C312" s="640"/>
      <c r="D312" s="640"/>
      <c r="E312" s="196" t="s">
        <v>271</v>
      </c>
      <c r="F312" s="976">
        <v>17215819.800000001</v>
      </c>
      <c r="G312" s="976"/>
      <c r="H312" s="131"/>
      <c r="I312" s="131"/>
      <c r="J312" s="992"/>
      <c r="K312" s="992"/>
    </row>
    <row r="313" spans="1:12" ht="15.75" thickBot="1">
      <c r="A313" s="973" t="s">
        <v>277</v>
      </c>
      <c r="B313" s="974"/>
      <c r="C313" s="974"/>
      <c r="D313" s="974"/>
      <c r="E313" s="197" t="s">
        <v>271</v>
      </c>
      <c r="F313" s="1198">
        <f>SUM(F312:G312)</f>
        <v>17215819.800000001</v>
      </c>
      <c r="G313" s="1198"/>
      <c r="H313" s="131"/>
      <c r="I313" s="131"/>
      <c r="J313" s="992"/>
      <c r="K313" s="992"/>
    </row>
    <row r="314" spans="1:12" ht="15.75" thickTop="1">
      <c r="A314" s="133"/>
      <c r="B314" s="131"/>
      <c r="C314" s="131"/>
      <c r="D314" s="131"/>
      <c r="E314" s="131"/>
      <c r="F314" s="131"/>
      <c r="G314" s="131"/>
      <c r="H314" s="131"/>
      <c r="I314" s="131"/>
      <c r="J314" s="131"/>
      <c r="K314" s="134"/>
    </row>
    <row r="315" spans="1:12" s="198" customFormat="1" ht="15" customHeight="1">
      <c r="A315" s="133"/>
      <c r="B315" s="131"/>
      <c r="C315" s="131"/>
      <c r="D315" s="131"/>
      <c r="E315" s="131"/>
      <c r="F315" s="131"/>
      <c r="G315" s="131"/>
      <c r="H315" s="131"/>
      <c r="I315" s="131"/>
      <c r="J315" s="131"/>
      <c r="K315" s="134"/>
    </row>
    <row r="316" spans="1:12" ht="15">
      <c r="A316" s="133"/>
      <c r="B316" s="131"/>
      <c r="C316" s="131"/>
      <c r="D316" s="131"/>
      <c r="E316" s="131"/>
      <c r="F316" s="131"/>
      <c r="G316" s="131"/>
      <c r="H316" s="131"/>
      <c r="I316" s="131"/>
      <c r="J316" s="131"/>
      <c r="K316" s="134"/>
    </row>
    <row r="317" spans="1:12" ht="52.5" customHeight="1">
      <c r="A317" s="977" t="s">
        <v>325</v>
      </c>
      <c r="B317" s="1017"/>
      <c r="C317" s="1017"/>
      <c r="D317" s="1017"/>
      <c r="E317" s="1017"/>
      <c r="F317" s="1017"/>
      <c r="G317" s="1017"/>
      <c r="H317" s="1017"/>
      <c r="I317" s="1017"/>
      <c r="J317" s="1017"/>
      <c r="K317" s="1017"/>
    </row>
    <row r="318" spans="1:12" ht="12.75" customHeight="1">
      <c r="A318" s="257"/>
      <c r="B318" s="131"/>
      <c r="C318" s="131"/>
      <c r="D318" s="131"/>
      <c r="E318" s="131"/>
      <c r="F318" s="131"/>
      <c r="G318" s="131"/>
      <c r="H318" s="131"/>
      <c r="I318" s="131"/>
      <c r="J318" s="131"/>
      <c r="K318" s="131"/>
    </row>
    <row r="319" spans="1:12" ht="12.75" customHeight="1">
      <c r="A319" s="257"/>
      <c r="B319" s="131"/>
      <c r="C319" s="131"/>
      <c r="D319" s="131"/>
      <c r="E319" s="131"/>
      <c r="F319" s="131"/>
      <c r="G319" s="131"/>
      <c r="H319" s="131"/>
      <c r="I319" s="131"/>
      <c r="J319" s="131"/>
      <c r="K319" s="131"/>
    </row>
    <row r="320" spans="1:12" ht="12.75" customHeight="1">
      <c r="A320" s="961" t="s">
        <v>279</v>
      </c>
      <c r="B320" s="962"/>
      <c r="C320" s="962"/>
      <c r="D320" s="962"/>
      <c r="E320" s="962"/>
      <c r="F320" s="962"/>
      <c r="G320" s="962"/>
      <c r="H320" s="962"/>
      <c r="I320" s="962"/>
      <c r="J320" s="962"/>
      <c r="K320" s="962"/>
    </row>
    <row r="321" spans="1:13" ht="12.75" customHeight="1" thickBot="1">
      <c r="A321" s="133"/>
      <c r="B321" s="131"/>
      <c r="C321" s="131"/>
      <c r="D321" s="131"/>
      <c r="E321" s="131"/>
      <c r="F321" s="131"/>
      <c r="G321" s="131"/>
      <c r="H321" s="131"/>
      <c r="I321" s="131"/>
      <c r="J321" s="131"/>
      <c r="K321" s="134"/>
    </row>
    <row r="322" spans="1:13" ht="12.75" customHeight="1" thickBot="1">
      <c r="A322" s="697" t="s">
        <v>260</v>
      </c>
      <c r="B322" s="699" t="s">
        <v>308</v>
      </c>
      <c r="C322" s="699" t="s">
        <v>168</v>
      </c>
      <c r="D322" s="727"/>
      <c r="E322" s="700"/>
      <c r="F322" s="699" t="s">
        <v>309</v>
      </c>
      <c r="G322" s="700"/>
      <c r="H322" s="658" t="s">
        <v>834</v>
      </c>
      <c r="I322" s="1043"/>
      <c r="J322" s="1043"/>
      <c r="K322" s="1044"/>
    </row>
    <row r="323" spans="1:13" ht="12.75" customHeight="1" thickBot="1">
      <c r="A323" s="993"/>
      <c r="B323" s="1041"/>
      <c r="C323" s="994" t="s">
        <v>835</v>
      </c>
      <c r="D323" s="1073"/>
      <c r="E323" s="729"/>
      <c r="F323" s="697" t="s">
        <v>310</v>
      </c>
      <c r="G323" s="697" t="s">
        <v>833</v>
      </c>
      <c r="H323" s="658" t="s">
        <v>173</v>
      </c>
      <c r="I323" s="1043"/>
      <c r="J323" s="699" t="s">
        <v>312</v>
      </c>
      <c r="K323" s="726"/>
    </row>
    <row r="324" spans="1:13" ht="57.75" customHeight="1" thickBot="1">
      <c r="A324" s="892"/>
      <c r="B324" s="1042"/>
      <c r="C324" s="1042"/>
      <c r="D324" s="1047"/>
      <c r="E324" s="755"/>
      <c r="F324" s="892"/>
      <c r="G324" s="892"/>
      <c r="H324" s="208" t="s">
        <v>313</v>
      </c>
      <c r="I324" s="208" t="s">
        <v>314</v>
      </c>
      <c r="J324" s="1042"/>
      <c r="K324" s="755"/>
    </row>
    <row r="325" spans="1:13" ht="12.75" customHeight="1">
      <c r="A325" s="369"/>
      <c r="B325" s="369"/>
      <c r="C325" s="1063"/>
      <c r="D325" s="1064"/>
      <c r="E325" s="1065"/>
      <c r="F325" s="369"/>
      <c r="G325" s="369"/>
      <c r="H325" s="369"/>
      <c r="I325" s="371"/>
      <c r="J325" s="1066"/>
      <c r="K325" s="1067"/>
      <c r="L325" s="1192" t="s">
        <v>801</v>
      </c>
      <c r="M325" s="1193"/>
    </row>
    <row r="326" spans="1:13" ht="12.75" customHeight="1">
      <c r="A326" s="374"/>
      <c r="B326" s="374"/>
      <c r="C326" s="1068"/>
      <c r="D326" s="1069"/>
      <c r="E326" s="1070"/>
      <c r="F326" s="374"/>
      <c r="G326" s="374"/>
      <c r="H326" s="374"/>
      <c r="I326" s="375"/>
      <c r="J326" s="1071"/>
      <c r="K326" s="1072"/>
      <c r="L326" s="1194"/>
      <c r="M326" s="1195"/>
    </row>
    <row r="327" spans="1:13" ht="12.75" customHeight="1">
      <c r="A327" s="374"/>
      <c r="B327" s="374"/>
      <c r="C327" s="1068"/>
      <c r="D327" s="1069"/>
      <c r="E327" s="1070"/>
      <c r="F327" s="374"/>
      <c r="G327" s="374"/>
      <c r="H327" s="374"/>
      <c r="I327" s="375"/>
      <c r="J327" s="1071"/>
      <c r="K327" s="1072"/>
      <c r="L327" s="1194"/>
      <c r="M327" s="1195"/>
    </row>
    <row r="328" spans="1:13" ht="12.75" customHeight="1">
      <c r="A328" s="374"/>
      <c r="B328" s="374"/>
      <c r="C328" s="1068"/>
      <c r="D328" s="1069"/>
      <c r="E328" s="1070"/>
      <c r="F328" s="374"/>
      <c r="G328" s="374"/>
      <c r="H328" s="374"/>
      <c r="I328" s="375"/>
      <c r="J328" s="1071"/>
      <c r="K328" s="1072"/>
      <c r="L328" s="1194"/>
      <c r="M328" s="1195"/>
    </row>
    <row r="329" spans="1:13" ht="12.75" customHeight="1">
      <c r="A329" s="374"/>
      <c r="B329" s="374"/>
      <c r="C329" s="1068"/>
      <c r="D329" s="1069"/>
      <c r="E329" s="1070"/>
      <c r="F329" s="374"/>
      <c r="G329" s="374"/>
      <c r="H329" s="374"/>
      <c r="I329" s="375"/>
      <c r="J329" s="1071"/>
      <c r="K329" s="1072"/>
      <c r="L329" s="1194"/>
      <c r="M329" s="1195"/>
    </row>
    <row r="330" spans="1:13" ht="12.75" customHeight="1">
      <c r="A330" s="374"/>
      <c r="B330" s="374"/>
      <c r="C330" s="1068"/>
      <c r="D330" s="1069"/>
      <c r="E330" s="1070"/>
      <c r="F330" s="374"/>
      <c r="G330" s="374"/>
      <c r="H330" s="374"/>
      <c r="I330" s="375"/>
      <c r="J330" s="1071"/>
      <c r="K330" s="1072"/>
      <c r="L330" s="1194"/>
      <c r="M330" s="1195"/>
    </row>
    <row r="331" spans="1:13" ht="12.75" customHeight="1">
      <c r="A331" s="374"/>
      <c r="B331" s="374"/>
      <c r="C331" s="1068"/>
      <c r="D331" s="1069"/>
      <c r="E331" s="1070"/>
      <c r="F331" s="374"/>
      <c r="G331" s="374"/>
      <c r="H331" s="374"/>
      <c r="I331" s="375"/>
      <c r="J331" s="1071"/>
      <c r="K331" s="1072"/>
      <c r="L331" s="1194"/>
      <c r="M331" s="1195"/>
    </row>
    <row r="332" spans="1:13" ht="12.75" customHeight="1" thickBot="1">
      <c r="A332" s="374"/>
      <c r="B332" s="374"/>
      <c r="C332" s="1068"/>
      <c r="D332" s="1069"/>
      <c r="E332" s="1070"/>
      <c r="F332" s="374"/>
      <c r="G332" s="374"/>
      <c r="H332" s="374"/>
      <c r="I332" s="375"/>
      <c r="J332" s="1071"/>
      <c r="K332" s="1072"/>
      <c r="L332" s="1194"/>
      <c r="M332" s="1195"/>
    </row>
    <row r="333" spans="1:13" ht="12.75" customHeight="1" thickBot="1">
      <c r="A333" s="658" t="s">
        <v>70</v>
      </c>
      <c r="B333" s="659"/>
      <c r="C333" s="659"/>
      <c r="D333" s="659"/>
      <c r="E333" s="660"/>
      <c r="F333" s="212">
        <v>0</v>
      </c>
      <c r="G333" s="212">
        <v>0</v>
      </c>
      <c r="H333" s="212">
        <v>0</v>
      </c>
      <c r="I333" s="212">
        <v>0</v>
      </c>
      <c r="J333" s="1039">
        <f>SUM(J325:K332)</f>
        <v>0</v>
      </c>
      <c r="K333" s="1040"/>
      <c r="L333" s="1196"/>
      <c r="M333" s="1197"/>
    </row>
    <row r="334" spans="1:13" ht="12.75" customHeight="1"/>
    <row r="335" spans="1:13" ht="12.75" customHeight="1"/>
    <row r="336" spans="1:13" ht="12.75" customHeight="1">
      <c r="A336" s="961" t="s">
        <v>300</v>
      </c>
      <c r="B336" s="962"/>
      <c r="C336" s="962"/>
      <c r="D336" s="962"/>
      <c r="E336" s="962"/>
      <c r="F336" s="962"/>
      <c r="G336" s="962"/>
      <c r="H336" s="962"/>
      <c r="I336" s="962"/>
      <c r="J336" s="962"/>
      <c r="K336" s="962"/>
    </row>
    <row r="337" spans="1:11" ht="12.75" customHeight="1"/>
    <row r="338" spans="1:11" ht="23.25" customHeight="1">
      <c r="A338" s="669" t="s">
        <v>301</v>
      </c>
      <c r="B338" s="642"/>
      <c r="C338" s="642"/>
      <c r="D338" s="642"/>
      <c r="E338" s="642"/>
      <c r="F338" s="642"/>
      <c r="G338" s="642"/>
      <c r="H338" s="642"/>
      <c r="I338" s="642"/>
      <c r="J338" s="642"/>
      <c r="K338" s="642"/>
    </row>
    <row r="339" spans="1:11" ht="12.75" customHeight="1">
      <c r="A339" s="257"/>
      <c r="B339" s="131"/>
      <c r="C339" s="131"/>
      <c r="D339" s="131"/>
      <c r="E339" s="131"/>
      <c r="F339" s="131"/>
      <c r="G339" s="131"/>
      <c r="H339" s="131"/>
      <c r="I339" s="131"/>
      <c r="J339" s="131"/>
      <c r="K339" s="131"/>
    </row>
    <row r="340" spans="1:11" ht="12.75" customHeight="1">
      <c r="A340" s="133"/>
      <c r="B340" s="131"/>
      <c r="C340" s="131"/>
      <c r="D340" s="131"/>
      <c r="E340" s="131"/>
      <c r="F340" s="131"/>
      <c r="G340" s="131"/>
      <c r="H340" s="131"/>
      <c r="I340" s="131"/>
      <c r="J340" s="131"/>
      <c r="K340" s="134"/>
    </row>
    <row r="341" spans="1:11" ht="12.75" customHeight="1" thickBot="1">
      <c r="A341" s="133"/>
      <c r="B341" s="131"/>
      <c r="C341" s="131"/>
      <c r="D341" s="131"/>
      <c r="E341" s="131"/>
      <c r="F341" s="131"/>
      <c r="G341" s="131"/>
      <c r="H341" s="131"/>
      <c r="I341" s="131"/>
      <c r="J341" s="131"/>
      <c r="K341" s="134"/>
    </row>
    <row r="342" spans="1:11" ht="44.25" customHeight="1">
      <c r="A342" s="922" t="s">
        <v>258</v>
      </c>
      <c r="B342" s="1021" t="s">
        <v>259</v>
      </c>
      <c r="C342" s="170" t="s">
        <v>213</v>
      </c>
      <c r="D342" s="922" t="s">
        <v>260</v>
      </c>
      <c r="E342" s="77" t="s">
        <v>214</v>
      </c>
      <c r="F342" s="773" t="s">
        <v>215</v>
      </c>
      <c r="G342" s="774"/>
      <c r="H342" s="773" t="s">
        <v>824</v>
      </c>
      <c r="I342" s="775"/>
      <c r="J342" s="773" t="s">
        <v>825</v>
      </c>
      <c r="K342" s="775"/>
    </row>
    <row r="343" spans="1:11" ht="12.95" customHeight="1" thickBot="1">
      <c r="A343" s="892"/>
      <c r="B343" s="755"/>
      <c r="C343" s="171" t="s">
        <v>218</v>
      </c>
      <c r="D343" s="892"/>
      <c r="E343" s="79" t="s">
        <v>70</v>
      </c>
      <c r="F343" s="80" t="s">
        <v>219</v>
      </c>
      <c r="G343" s="79" t="s">
        <v>70</v>
      </c>
      <c r="H343" s="80" t="s">
        <v>219</v>
      </c>
      <c r="I343" s="79" t="s">
        <v>70</v>
      </c>
      <c r="J343" s="80" t="s">
        <v>219</v>
      </c>
      <c r="K343" s="79" t="s">
        <v>70</v>
      </c>
    </row>
    <row r="344" spans="1:11" ht="18" customHeight="1">
      <c r="A344" s="914" t="s">
        <v>334</v>
      </c>
      <c r="B344" s="1020" t="s">
        <v>335</v>
      </c>
      <c r="C344" s="172" t="s">
        <v>41</v>
      </c>
      <c r="D344" s="917" t="s">
        <v>851</v>
      </c>
      <c r="E344" s="752">
        <v>1</v>
      </c>
      <c r="F344" s="857">
        <v>0</v>
      </c>
      <c r="G344" s="752">
        <v>20000</v>
      </c>
      <c r="H344" s="857">
        <v>0</v>
      </c>
      <c r="I344" s="752">
        <v>16588</v>
      </c>
      <c r="J344" s="81">
        <v>0</v>
      </c>
      <c r="K344" s="82">
        <v>100</v>
      </c>
    </row>
    <row r="345" spans="1:11" ht="18" customHeight="1" thickBot="1">
      <c r="A345" s="1019"/>
      <c r="B345" s="806"/>
      <c r="C345" s="204" t="s">
        <v>42</v>
      </c>
      <c r="D345" s="892"/>
      <c r="E345" s="753"/>
      <c r="F345" s="876"/>
      <c r="G345" s="753"/>
      <c r="H345" s="876"/>
      <c r="I345" s="753"/>
      <c r="J345" s="83">
        <v>0</v>
      </c>
      <c r="K345" s="84">
        <v>0</v>
      </c>
    </row>
    <row r="346" spans="1:11" ht="18" customHeight="1">
      <c r="A346" s="756" t="s">
        <v>220</v>
      </c>
      <c r="B346" s="85" t="s">
        <v>221</v>
      </c>
      <c r="C346" s="177" t="s">
        <v>41</v>
      </c>
      <c r="D346" s="949" t="s">
        <v>264</v>
      </c>
      <c r="E346" s="821">
        <v>0</v>
      </c>
      <c r="F346" s="894">
        <v>0</v>
      </c>
      <c r="G346" s="821">
        <v>0</v>
      </c>
      <c r="H346" s="894">
        <v>0</v>
      </c>
      <c r="I346" s="821">
        <v>0</v>
      </c>
      <c r="J346" s="94">
        <v>0</v>
      </c>
      <c r="K346" s="95">
        <v>0</v>
      </c>
    </row>
    <row r="347" spans="1:11" ht="18" customHeight="1" thickBot="1">
      <c r="A347" s="757"/>
      <c r="B347" s="89" t="s">
        <v>222</v>
      </c>
      <c r="C347" s="178" t="s">
        <v>42</v>
      </c>
      <c r="D347" s="1018"/>
      <c r="E347" s="823"/>
      <c r="F347" s="896"/>
      <c r="G347" s="823"/>
      <c r="H347" s="896"/>
      <c r="I347" s="823"/>
      <c r="J347" s="92">
        <v>0</v>
      </c>
      <c r="K347" s="93">
        <v>0</v>
      </c>
    </row>
    <row r="348" spans="1:11" ht="18" customHeight="1">
      <c r="A348" s="758"/>
      <c r="B348" s="85" t="s">
        <v>223</v>
      </c>
      <c r="C348" s="182" t="s">
        <v>41</v>
      </c>
      <c r="D348" s="949" t="s">
        <v>264</v>
      </c>
      <c r="E348" s="821">
        <v>0</v>
      </c>
      <c r="F348" s="894">
        <v>0</v>
      </c>
      <c r="G348" s="821">
        <v>0</v>
      </c>
      <c r="H348" s="894">
        <v>0</v>
      </c>
      <c r="I348" s="821">
        <v>0</v>
      </c>
      <c r="J348" s="94">
        <v>0</v>
      </c>
      <c r="K348" s="95">
        <v>0</v>
      </c>
    </row>
    <row r="349" spans="1:11" ht="18" customHeight="1" thickBot="1">
      <c r="A349" s="759"/>
      <c r="B349" s="89" t="s">
        <v>224</v>
      </c>
      <c r="C349" s="89" t="s">
        <v>42</v>
      </c>
      <c r="D349" s="1018"/>
      <c r="E349" s="823"/>
      <c r="F349" s="896"/>
      <c r="G349" s="823"/>
      <c r="H349" s="896"/>
      <c r="I349" s="823"/>
      <c r="J349" s="92">
        <v>0</v>
      </c>
      <c r="K349" s="93">
        <v>0</v>
      </c>
    </row>
    <row r="350" spans="1:11" ht="18" customHeight="1">
      <c r="A350" s="938" t="s">
        <v>334</v>
      </c>
      <c r="B350" s="938" t="s">
        <v>335</v>
      </c>
      <c r="C350" s="184" t="s">
        <v>41</v>
      </c>
      <c r="D350" s="781" t="s">
        <v>851</v>
      </c>
      <c r="E350" s="781">
        <f t="shared" ref="E350:K350" si="11">(E344+E346)-E348</f>
        <v>1</v>
      </c>
      <c r="F350" s="796">
        <f t="shared" si="11"/>
        <v>0</v>
      </c>
      <c r="G350" s="781">
        <f t="shared" si="11"/>
        <v>20000</v>
      </c>
      <c r="H350" s="796">
        <f t="shared" si="11"/>
        <v>0</v>
      </c>
      <c r="I350" s="781">
        <f t="shared" si="11"/>
        <v>16588</v>
      </c>
      <c r="J350" s="97">
        <f t="shared" si="11"/>
        <v>0</v>
      </c>
      <c r="K350" s="98">
        <f t="shared" si="11"/>
        <v>100</v>
      </c>
    </row>
    <row r="351" spans="1:11" ht="18" customHeight="1" thickBot="1">
      <c r="A351" s="1022"/>
      <c r="B351" s="1022"/>
      <c r="C351" s="205" t="s">
        <v>42</v>
      </c>
      <c r="D351" s="782"/>
      <c r="E351" s="782"/>
      <c r="F351" s="797"/>
      <c r="G351" s="782"/>
      <c r="H351" s="797"/>
      <c r="I351" s="782"/>
      <c r="J351" s="99">
        <f>(J345+J347)-J349</f>
        <v>0</v>
      </c>
      <c r="K351" s="100">
        <f>(K345+K347)-K349</f>
        <v>0</v>
      </c>
    </row>
    <row r="352" spans="1:11" ht="18" customHeight="1">
      <c r="A352" s="784" t="s">
        <v>225</v>
      </c>
      <c r="B352" s="927"/>
      <c r="C352" s="786"/>
      <c r="D352" s="786"/>
      <c r="E352" s="786"/>
      <c r="F352" s="786"/>
      <c r="G352" s="928"/>
      <c r="H352" s="760" t="s">
        <v>41</v>
      </c>
      <c r="I352" s="774"/>
      <c r="J352" s="94">
        <v>0</v>
      </c>
      <c r="K352" s="95">
        <v>0</v>
      </c>
    </row>
    <row r="353" spans="1:11" ht="18" customHeight="1" thickBot="1">
      <c r="A353" s="785"/>
      <c r="B353" s="929"/>
      <c r="C353" s="930"/>
      <c r="D353" s="930"/>
      <c r="E353" s="930"/>
      <c r="F353" s="930"/>
      <c r="G353" s="931"/>
      <c r="H353" s="762" t="s">
        <v>42</v>
      </c>
      <c r="I353" s="780"/>
      <c r="J353" s="92">
        <v>0</v>
      </c>
      <c r="K353" s="93">
        <v>0</v>
      </c>
    </row>
    <row r="354" spans="1:11" ht="18" customHeight="1">
      <c r="A354" s="777" t="s">
        <v>227</v>
      </c>
      <c r="B354" s="770"/>
      <c r="C354" s="770"/>
      <c r="D354" s="770"/>
      <c r="E354" s="770"/>
      <c r="F354" s="770"/>
      <c r="G354" s="778"/>
      <c r="H354" s="760" t="s">
        <v>41</v>
      </c>
      <c r="I354" s="774"/>
      <c r="J354" s="94">
        <f>J350-J352</f>
        <v>0</v>
      </c>
      <c r="K354" s="95">
        <f>K350-K352</f>
        <v>100</v>
      </c>
    </row>
    <row r="355" spans="1:11" ht="18" customHeight="1" thickBot="1">
      <c r="A355" s="771"/>
      <c r="B355" s="772"/>
      <c r="C355" s="772"/>
      <c r="D355" s="772"/>
      <c r="E355" s="772"/>
      <c r="F355" s="772"/>
      <c r="G355" s="779"/>
      <c r="H355" s="762" t="s">
        <v>42</v>
      </c>
      <c r="I355" s="780"/>
      <c r="J355" s="92">
        <f>J351-J353</f>
        <v>0</v>
      </c>
      <c r="K355" s="93">
        <f>K351-K353</f>
        <v>0</v>
      </c>
    </row>
    <row r="356" spans="1:11" ht="18" customHeight="1">
      <c r="A356" s="777" t="s">
        <v>828</v>
      </c>
      <c r="B356" s="770"/>
      <c r="C356" s="770"/>
      <c r="D356" s="770"/>
      <c r="E356" s="770"/>
      <c r="F356" s="770"/>
      <c r="G356" s="778"/>
      <c r="H356" s="760" t="s">
        <v>41</v>
      </c>
      <c r="I356" s="774"/>
      <c r="J356" s="94">
        <v>0</v>
      </c>
      <c r="K356" s="95">
        <v>55</v>
      </c>
    </row>
    <row r="357" spans="1:11" ht="18" customHeight="1" thickBot="1">
      <c r="A357" s="771"/>
      <c r="B357" s="772"/>
      <c r="C357" s="772"/>
      <c r="D357" s="772"/>
      <c r="E357" s="772"/>
      <c r="F357" s="772"/>
      <c r="G357" s="779"/>
      <c r="H357" s="762" t="s">
        <v>42</v>
      </c>
      <c r="I357" s="780"/>
      <c r="J357" s="92">
        <v>0</v>
      </c>
      <c r="K357" s="93">
        <v>0</v>
      </c>
    </row>
    <row r="358" spans="1:11" ht="18" customHeight="1">
      <c r="A358" s="777" t="s">
        <v>228</v>
      </c>
      <c r="B358" s="770"/>
      <c r="C358" s="770"/>
      <c r="D358" s="770"/>
      <c r="E358" s="770"/>
      <c r="F358" s="770"/>
      <c r="G358" s="778"/>
      <c r="H358" s="760" t="s">
        <v>41</v>
      </c>
      <c r="I358" s="774"/>
      <c r="J358" s="94">
        <f>J354-J356</f>
        <v>0</v>
      </c>
      <c r="K358" s="95">
        <f>K354-K356</f>
        <v>45</v>
      </c>
    </row>
    <row r="359" spans="1:11" ht="18" customHeight="1" thickBot="1">
      <c r="A359" s="771"/>
      <c r="B359" s="772"/>
      <c r="C359" s="772"/>
      <c r="D359" s="772"/>
      <c r="E359" s="772"/>
      <c r="F359" s="772"/>
      <c r="G359" s="779"/>
      <c r="H359" s="762" t="s">
        <v>42</v>
      </c>
      <c r="I359" s="780"/>
      <c r="J359" s="92">
        <f>J355-J357</f>
        <v>0</v>
      </c>
      <c r="K359" s="93">
        <f>K355-K357</f>
        <v>0</v>
      </c>
    </row>
    <row r="360" spans="1:11" ht="18" customHeight="1">
      <c r="A360" s="801" t="s">
        <v>829</v>
      </c>
      <c r="B360" s="770"/>
      <c r="C360" s="770"/>
      <c r="D360" s="802"/>
      <c r="E360" s="807" t="s">
        <v>229</v>
      </c>
      <c r="F360" s="808"/>
      <c r="G360" s="808"/>
      <c r="H360" s="808"/>
      <c r="I360" s="809"/>
      <c r="J360" s="102">
        <v>0</v>
      </c>
      <c r="K360" s="103">
        <f>(K356+K357)/(K344+K345)*100</f>
        <v>55.000000000000007</v>
      </c>
    </row>
    <row r="361" spans="1:11" ht="18" customHeight="1">
      <c r="A361" s="803"/>
      <c r="B361" s="804"/>
      <c r="C361" s="804"/>
      <c r="D361" s="805"/>
      <c r="E361" s="810" t="s">
        <v>230</v>
      </c>
      <c r="F361" s="811"/>
      <c r="G361" s="811"/>
      <c r="H361" s="811"/>
      <c r="I361" s="812"/>
      <c r="J361" s="104">
        <v>0</v>
      </c>
      <c r="K361" s="207">
        <f>(K356+K357)/(K350+K351)*100</f>
        <v>55.000000000000007</v>
      </c>
    </row>
    <row r="362" spans="1:11" ht="18" customHeight="1" thickBot="1">
      <c r="A362" s="771"/>
      <c r="B362" s="772"/>
      <c r="C362" s="772"/>
      <c r="D362" s="806"/>
      <c r="E362" s="813" t="s">
        <v>231</v>
      </c>
      <c r="F362" s="814"/>
      <c r="G362" s="814"/>
      <c r="H362" s="814"/>
      <c r="I362" s="815"/>
      <c r="J362" s="106">
        <v>0</v>
      </c>
      <c r="K362" s="256">
        <f>(K356+K357)/(K354+K355)*100</f>
        <v>55.000000000000007</v>
      </c>
    </row>
    <row r="363" spans="1:11" ht="12.75" customHeight="1">
      <c r="A363" s="190"/>
      <c r="B363" s="190"/>
      <c r="C363" s="190"/>
      <c r="D363" s="191"/>
      <c r="E363" s="192"/>
      <c r="F363" s="192"/>
      <c r="G363" s="192"/>
      <c r="H363" s="192"/>
      <c r="I363" s="192"/>
      <c r="J363" s="193"/>
      <c r="K363" s="194"/>
    </row>
    <row r="364" spans="1:11" ht="27.75" customHeight="1">
      <c r="A364" s="669" t="s">
        <v>613</v>
      </c>
      <c r="B364" s="640"/>
      <c r="C364" s="640"/>
      <c r="D364" s="640"/>
      <c r="E364" s="640"/>
      <c r="F364" s="640"/>
      <c r="G364" s="640"/>
      <c r="H364" s="640"/>
      <c r="I364" s="640"/>
      <c r="J364" s="640"/>
      <c r="K364" s="640"/>
    </row>
    <row r="365" spans="1:11" ht="12.75" customHeight="1">
      <c r="A365" s="190"/>
      <c r="B365" s="190"/>
      <c r="C365" s="190"/>
      <c r="D365" s="191"/>
      <c r="E365" s="192"/>
      <c r="F365" s="192"/>
      <c r="G365" s="192"/>
      <c r="H365" s="192"/>
      <c r="I365" s="192"/>
      <c r="J365" s="193"/>
      <c r="K365" s="194"/>
    </row>
    <row r="366" spans="1:11" ht="12.75" customHeight="1">
      <c r="A366" s="190"/>
      <c r="B366" s="190"/>
      <c r="C366" s="190"/>
      <c r="D366" s="191"/>
      <c r="E366" s="192"/>
      <c r="F366" s="192"/>
      <c r="G366" s="192"/>
      <c r="H366" s="192"/>
      <c r="I366" s="192"/>
      <c r="J366" s="193"/>
      <c r="K366" s="194"/>
    </row>
    <row r="367" spans="1:11" ht="12.75" customHeight="1">
      <c r="A367" s="190"/>
      <c r="B367" s="190"/>
      <c r="C367" s="190"/>
      <c r="D367" s="191"/>
      <c r="E367" s="192"/>
      <c r="F367" s="192"/>
      <c r="G367" s="192"/>
      <c r="H367" s="192"/>
      <c r="I367" s="192"/>
      <c r="J367" s="193"/>
      <c r="K367" s="194"/>
    </row>
    <row r="368" spans="1:11" ht="12.75" customHeight="1">
      <c r="A368" s="961" t="s">
        <v>336</v>
      </c>
      <c r="B368" s="962"/>
      <c r="C368" s="962"/>
      <c r="D368" s="962"/>
      <c r="E368" s="962"/>
      <c r="F368" s="962"/>
      <c r="G368" s="962"/>
      <c r="H368" s="962"/>
      <c r="I368" s="962"/>
      <c r="J368" s="962"/>
      <c r="K368" s="962"/>
    </row>
    <row r="369" spans="1:12" ht="12.75" customHeight="1">
      <c r="A369" s="195"/>
      <c r="B369" s="131"/>
      <c r="C369" s="131"/>
      <c r="D369" s="131"/>
      <c r="E369" s="131"/>
      <c r="F369" s="131"/>
      <c r="G369" s="131"/>
      <c r="H369" s="131"/>
      <c r="I369" s="131"/>
      <c r="J369" s="131"/>
      <c r="K369" s="134"/>
    </row>
    <row r="370" spans="1:12" ht="12.75" customHeight="1">
      <c r="A370" s="1025" t="s">
        <v>266</v>
      </c>
      <c r="B370" s="1026"/>
      <c r="C370" s="1026"/>
      <c r="D370" s="1026"/>
      <c r="E370" s="1026"/>
      <c r="F370" s="1026"/>
      <c r="G370" s="1026"/>
      <c r="H370" s="1026"/>
      <c r="I370" s="1026"/>
      <c r="J370" s="1026"/>
      <c r="K370" s="1026"/>
    </row>
    <row r="371" spans="1:12" ht="12.75" customHeight="1">
      <c r="A371" s="483"/>
      <c r="B371" s="488"/>
      <c r="C371" s="488"/>
      <c r="D371" s="488"/>
      <c r="E371" s="488"/>
      <c r="F371" s="488"/>
      <c r="G371" s="488"/>
      <c r="H371" s="488"/>
      <c r="I371" s="488"/>
      <c r="J371" s="488"/>
      <c r="K371" s="489"/>
    </row>
    <row r="372" spans="1:12" ht="12.75" customHeight="1">
      <c r="A372" s="1025" t="s">
        <v>337</v>
      </c>
      <c r="B372" s="1026"/>
      <c r="C372" s="1026"/>
      <c r="D372" s="1026"/>
      <c r="E372" s="1026"/>
      <c r="F372" s="1026"/>
      <c r="G372" s="1026"/>
      <c r="H372" s="1026"/>
      <c r="I372" s="1026"/>
      <c r="J372" s="1026"/>
      <c r="K372" s="1026"/>
    </row>
    <row r="373" spans="1:12" ht="12.75" customHeight="1">
      <c r="A373" s="483"/>
      <c r="B373" s="488"/>
      <c r="C373" s="488"/>
      <c r="D373" s="488"/>
      <c r="E373" s="488"/>
      <c r="F373" s="488"/>
      <c r="G373" s="488"/>
      <c r="H373" s="488"/>
      <c r="I373" s="488"/>
      <c r="J373" s="488"/>
      <c r="K373" s="489"/>
    </row>
    <row r="374" spans="1:12" ht="23.25" customHeight="1">
      <c r="A374" s="1056" t="s">
        <v>852</v>
      </c>
      <c r="B374" s="1056"/>
      <c r="C374" s="1056"/>
      <c r="D374" s="1056"/>
      <c r="E374" s="1056"/>
      <c r="F374" s="1056"/>
      <c r="G374" s="1056"/>
      <c r="H374" s="1056"/>
      <c r="I374" s="1056"/>
      <c r="J374" s="1056"/>
      <c r="K374" s="1056"/>
      <c r="L374" s="225"/>
    </row>
    <row r="375" spans="1:12" ht="12.75" customHeight="1">
      <c r="A375" s="484"/>
      <c r="B375" s="485"/>
      <c r="C375" s="484"/>
      <c r="D375" s="485"/>
      <c r="E375" s="485"/>
      <c r="F375" s="485"/>
      <c r="G375" s="486"/>
      <c r="H375" s="487"/>
      <c r="I375" s="486"/>
      <c r="J375" s="487"/>
      <c r="K375" s="486"/>
      <c r="L375" s="258"/>
    </row>
    <row r="376" spans="1:12" ht="12.75" customHeight="1">
      <c r="A376" s="133"/>
      <c r="B376" s="131"/>
      <c r="C376" s="131"/>
      <c r="D376" s="131"/>
      <c r="E376" s="131"/>
      <c r="F376" s="131"/>
      <c r="G376" s="131"/>
      <c r="H376" s="131"/>
      <c r="I376" s="131"/>
      <c r="J376" s="131"/>
      <c r="K376" s="134"/>
    </row>
    <row r="377" spans="1:12" ht="12.75" customHeight="1">
      <c r="A377" s="981" t="s">
        <v>269</v>
      </c>
      <c r="B377" s="640"/>
      <c r="C377" s="640"/>
      <c r="D377" s="640"/>
      <c r="E377" s="640"/>
      <c r="F377" s="640"/>
      <c r="G377" s="640"/>
      <c r="H377" s="640"/>
      <c r="I377" s="640"/>
      <c r="J377" s="640"/>
      <c r="K377" s="640"/>
    </row>
    <row r="378" spans="1:12" ht="12.75" customHeight="1">
      <c r="A378" s="133"/>
      <c r="B378" s="131"/>
      <c r="C378" s="131"/>
      <c r="D378" s="131"/>
      <c r="E378" s="131"/>
      <c r="F378" s="131"/>
      <c r="G378" s="131"/>
      <c r="H378" s="131"/>
      <c r="I378" s="131"/>
      <c r="J378" s="131"/>
      <c r="K378" s="134"/>
    </row>
    <row r="379" spans="1:12" ht="12.75" customHeight="1">
      <c r="A379" s="971" t="s">
        <v>338</v>
      </c>
      <c r="B379" s="640"/>
      <c r="C379" s="640"/>
      <c r="D379" s="640"/>
      <c r="E379" s="196" t="s">
        <v>271</v>
      </c>
      <c r="F379" s="976">
        <v>55460</v>
      </c>
      <c r="G379" s="976"/>
      <c r="H379" s="131"/>
      <c r="I379" s="131"/>
      <c r="J379" s="992"/>
      <c r="K379" s="992"/>
    </row>
    <row r="380" spans="1:12" ht="12.75" customHeight="1" thickBot="1">
      <c r="A380" s="973" t="s">
        <v>277</v>
      </c>
      <c r="B380" s="974"/>
      <c r="C380" s="974"/>
      <c r="D380" s="974"/>
      <c r="E380" s="197" t="s">
        <v>271</v>
      </c>
      <c r="F380" s="1198">
        <f>SUM(F379:G379)</f>
        <v>55460</v>
      </c>
      <c r="G380" s="1198"/>
      <c r="H380" s="131"/>
      <c r="I380" s="131"/>
      <c r="J380" s="992"/>
      <c r="K380" s="992"/>
    </row>
    <row r="381" spans="1:12" ht="12.75" customHeight="1" thickTop="1">
      <c r="A381" s="133"/>
      <c r="B381" s="131"/>
      <c r="C381" s="131"/>
      <c r="D381" s="131"/>
      <c r="E381" s="131"/>
      <c r="F381" s="131"/>
      <c r="G381" s="131"/>
      <c r="H381" s="131"/>
      <c r="I381" s="131"/>
      <c r="J381" s="131"/>
      <c r="K381" s="134"/>
    </row>
    <row r="382" spans="1:12" ht="12.75" customHeight="1">
      <c r="A382" s="133"/>
      <c r="B382" s="131"/>
      <c r="C382" s="131"/>
      <c r="D382" s="131"/>
      <c r="E382" s="131"/>
      <c r="F382" s="131"/>
      <c r="G382" s="131"/>
      <c r="H382" s="131"/>
      <c r="I382" s="131"/>
      <c r="J382" s="131"/>
      <c r="K382" s="134"/>
    </row>
    <row r="383" spans="1:12" ht="12.75" customHeight="1">
      <c r="A383" s="977" t="s">
        <v>325</v>
      </c>
      <c r="B383" s="1017"/>
      <c r="C383" s="1017"/>
      <c r="D383" s="1017"/>
      <c r="E383" s="1017"/>
      <c r="F383" s="1017"/>
      <c r="G383" s="1017"/>
      <c r="H383" s="1017"/>
      <c r="I383" s="1017"/>
      <c r="J383" s="1017"/>
      <c r="K383" s="1017"/>
    </row>
    <row r="384" spans="1:12" ht="12.75" customHeight="1">
      <c r="A384" s="133"/>
      <c r="B384" s="131"/>
      <c r="C384" s="131"/>
      <c r="D384" s="131"/>
      <c r="E384" s="131"/>
      <c r="F384" s="131"/>
      <c r="G384" s="131"/>
      <c r="H384" s="131"/>
      <c r="I384" s="131"/>
      <c r="J384" s="131"/>
      <c r="K384" s="134"/>
    </row>
    <row r="385" spans="1:13" ht="12.75" customHeight="1">
      <c r="A385" s="133"/>
      <c r="B385" s="131"/>
      <c r="C385" s="131"/>
      <c r="D385" s="131"/>
      <c r="E385" s="131"/>
      <c r="F385" s="131"/>
      <c r="G385" s="131"/>
      <c r="H385" s="131"/>
      <c r="I385" s="131"/>
      <c r="J385" s="131"/>
      <c r="K385" s="134"/>
    </row>
    <row r="386" spans="1:13" ht="12.75" customHeight="1">
      <c r="A386" s="133"/>
      <c r="B386" s="131"/>
      <c r="C386" s="131"/>
      <c r="D386" s="131"/>
      <c r="E386" s="131"/>
      <c r="F386" s="131"/>
      <c r="G386" s="131"/>
      <c r="H386" s="131"/>
      <c r="I386" s="131"/>
      <c r="J386" s="131"/>
      <c r="K386" s="134"/>
    </row>
    <row r="387" spans="1:13" ht="12.75" customHeight="1">
      <c r="A387" s="961" t="s">
        <v>300</v>
      </c>
      <c r="B387" s="962"/>
      <c r="C387" s="962"/>
      <c r="D387" s="962"/>
      <c r="E387" s="962"/>
      <c r="F387" s="962"/>
      <c r="G387" s="962"/>
      <c r="H387" s="962"/>
      <c r="I387" s="962"/>
      <c r="J387" s="962"/>
      <c r="K387" s="962"/>
    </row>
    <row r="388" spans="1:13" ht="12.75" customHeight="1"/>
    <row r="389" spans="1:13" ht="51.75" customHeight="1">
      <c r="A389" s="669" t="s">
        <v>320</v>
      </c>
      <c r="B389" s="642"/>
      <c r="C389" s="642"/>
      <c r="D389" s="642"/>
      <c r="E389" s="642"/>
      <c r="F389" s="642"/>
      <c r="G389" s="642"/>
      <c r="H389" s="642"/>
      <c r="I389" s="642"/>
      <c r="J389" s="642"/>
      <c r="K389" s="642"/>
    </row>
    <row r="390" spans="1:13" ht="12.75" customHeight="1">
      <c r="A390" s="13"/>
      <c r="B390" s="9"/>
      <c r="C390" s="9"/>
      <c r="D390" s="9"/>
      <c r="E390" s="9"/>
      <c r="F390" s="9"/>
      <c r="G390" s="9"/>
      <c r="H390" s="9"/>
      <c r="I390" s="9"/>
      <c r="J390" s="9"/>
      <c r="K390" s="9"/>
    </row>
    <row r="391" spans="1:13" ht="12.75" customHeight="1">
      <c r="A391" s="961" t="s">
        <v>279</v>
      </c>
      <c r="B391" s="962"/>
      <c r="C391" s="962"/>
      <c r="D391" s="962"/>
      <c r="E391" s="962"/>
      <c r="F391" s="962"/>
      <c r="G391" s="962"/>
      <c r="H391" s="962"/>
      <c r="I391" s="962"/>
      <c r="J391" s="962"/>
      <c r="K391" s="962"/>
    </row>
    <row r="392" spans="1:13" ht="12.75" customHeight="1" thickBot="1">
      <c r="A392" s="133"/>
      <c r="B392" s="131"/>
      <c r="C392" s="131"/>
      <c r="D392" s="131"/>
      <c r="E392" s="131"/>
      <c r="F392" s="131"/>
      <c r="G392" s="131"/>
      <c r="H392" s="131"/>
      <c r="I392" s="131"/>
      <c r="J392" s="131"/>
      <c r="K392" s="134"/>
    </row>
    <row r="393" spans="1:13" ht="12.75" customHeight="1" thickBot="1">
      <c r="A393" s="697" t="s">
        <v>260</v>
      </c>
      <c r="B393" s="699" t="s">
        <v>308</v>
      </c>
      <c r="C393" s="699" t="s">
        <v>168</v>
      </c>
      <c r="D393" s="727"/>
      <c r="E393" s="700"/>
      <c r="F393" s="699" t="s">
        <v>309</v>
      </c>
      <c r="G393" s="700"/>
      <c r="H393" s="658" t="s">
        <v>834</v>
      </c>
      <c r="I393" s="1043"/>
      <c r="J393" s="1043"/>
      <c r="K393" s="1044"/>
    </row>
    <row r="394" spans="1:13" ht="28.5" customHeight="1" thickBot="1">
      <c r="A394" s="993"/>
      <c r="B394" s="1041"/>
      <c r="C394" s="994" t="s">
        <v>884</v>
      </c>
      <c r="D394" s="1073"/>
      <c r="E394" s="729"/>
      <c r="F394" s="697" t="s">
        <v>310</v>
      </c>
      <c r="G394" s="697" t="s">
        <v>833</v>
      </c>
      <c r="H394" s="658" t="s">
        <v>173</v>
      </c>
      <c r="I394" s="1043"/>
      <c r="J394" s="699" t="s">
        <v>312</v>
      </c>
      <c r="K394" s="726"/>
    </row>
    <row r="395" spans="1:13" ht="39.75" customHeight="1" thickBot="1">
      <c r="A395" s="892"/>
      <c r="B395" s="1042"/>
      <c r="C395" s="1042"/>
      <c r="D395" s="1047"/>
      <c r="E395" s="755"/>
      <c r="F395" s="892"/>
      <c r="G395" s="892"/>
      <c r="H395" s="208" t="s">
        <v>313</v>
      </c>
      <c r="I395" s="208" t="s">
        <v>314</v>
      </c>
      <c r="J395" s="1042"/>
      <c r="K395" s="755"/>
    </row>
    <row r="396" spans="1:13" ht="12.75" customHeight="1">
      <c r="A396" s="369"/>
      <c r="B396" s="369"/>
      <c r="C396" s="1063"/>
      <c r="D396" s="1064"/>
      <c r="E396" s="1065"/>
      <c r="F396" s="369"/>
      <c r="G396" s="369"/>
      <c r="H396" s="369"/>
      <c r="I396" s="371"/>
      <c r="J396" s="1066"/>
      <c r="K396" s="1067"/>
      <c r="L396" s="1192" t="s">
        <v>801</v>
      </c>
      <c r="M396" s="1193"/>
    </row>
    <row r="397" spans="1:13" ht="12.75" customHeight="1">
      <c r="A397" s="374"/>
      <c r="B397" s="374"/>
      <c r="C397" s="1068"/>
      <c r="D397" s="1069"/>
      <c r="E397" s="1070"/>
      <c r="F397" s="374"/>
      <c r="G397" s="374"/>
      <c r="H397" s="374"/>
      <c r="I397" s="375"/>
      <c r="J397" s="1071"/>
      <c r="K397" s="1072"/>
      <c r="L397" s="1194"/>
      <c r="M397" s="1195"/>
    </row>
    <row r="398" spans="1:13" ht="12.75" customHeight="1">
      <c r="A398" s="374"/>
      <c r="B398" s="374"/>
      <c r="C398" s="1068"/>
      <c r="D398" s="1069"/>
      <c r="E398" s="1070"/>
      <c r="F398" s="374"/>
      <c r="G398" s="374"/>
      <c r="H398" s="374"/>
      <c r="I398" s="375"/>
      <c r="J398" s="1071"/>
      <c r="K398" s="1072"/>
      <c r="L398" s="1194"/>
      <c r="M398" s="1195"/>
    </row>
    <row r="399" spans="1:13" ht="12.75" customHeight="1">
      <c r="A399" s="374"/>
      <c r="B399" s="374"/>
      <c r="C399" s="1068"/>
      <c r="D399" s="1069"/>
      <c r="E399" s="1070"/>
      <c r="F399" s="374"/>
      <c r="G399" s="374"/>
      <c r="H399" s="374"/>
      <c r="I399" s="375"/>
      <c r="J399" s="1071"/>
      <c r="K399" s="1072"/>
      <c r="L399" s="1194"/>
      <c r="M399" s="1195"/>
    </row>
    <row r="400" spans="1:13" ht="12.75" customHeight="1">
      <c r="A400" s="374"/>
      <c r="B400" s="374"/>
      <c r="C400" s="1068"/>
      <c r="D400" s="1069"/>
      <c r="E400" s="1070"/>
      <c r="F400" s="374"/>
      <c r="G400" s="374"/>
      <c r="H400" s="374"/>
      <c r="I400" s="375"/>
      <c r="J400" s="1071"/>
      <c r="K400" s="1072"/>
      <c r="L400" s="1194"/>
      <c r="M400" s="1195"/>
    </row>
    <row r="401" spans="1:13" ht="12.75" customHeight="1">
      <c r="A401" s="374"/>
      <c r="B401" s="374"/>
      <c r="C401" s="1068"/>
      <c r="D401" s="1069"/>
      <c r="E401" s="1070"/>
      <c r="F401" s="374"/>
      <c r="G401" s="374"/>
      <c r="H401" s="374"/>
      <c r="I401" s="375"/>
      <c r="J401" s="1071"/>
      <c r="K401" s="1072"/>
      <c r="L401" s="1194"/>
      <c r="M401" s="1195"/>
    </row>
    <row r="402" spans="1:13" ht="12.75" customHeight="1">
      <c r="A402" s="374"/>
      <c r="B402" s="374"/>
      <c r="C402" s="1068"/>
      <c r="D402" s="1069"/>
      <c r="E402" s="1070"/>
      <c r="F402" s="374"/>
      <c r="G402" s="374"/>
      <c r="H402" s="374"/>
      <c r="I402" s="375"/>
      <c r="J402" s="1071"/>
      <c r="K402" s="1072"/>
      <c r="L402" s="1194"/>
      <c r="M402" s="1195"/>
    </row>
    <row r="403" spans="1:13" ht="12.75" customHeight="1" thickBot="1">
      <c r="A403" s="374"/>
      <c r="B403" s="374"/>
      <c r="C403" s="1068"/>
      <c r="D403" s="1069"/>
      <c r="E403" s="1070"/>
      <c r="F403" s="374"/>
      <c r="G403" s="374"/>
      <c r="H403" s="374"/>
      <c r="I403" s="375"/>
      <c r="J403" s="1071"/>
      <c r="K403" s="1072"/>
      <c r="L403" s="1194"/>
      <c r="M403" s="1195"/>
    </row>
    <row r="404" spans="1:13" ht="12.75" customHeight="1" thickBot="1">
      <c r="A404" s="658" t="s">
        <v>70</v>
      </c>
      <c r="B404" s="659"/>
      <c r="C404" s="659"/>
      <c r="D404" s="659"/>
      <c r="E404" s="660"/>
      <c r="F404" s="212">
        <v>0</v>
      </c>
      <c r="G404" s="212">
        <v>0</v>
      </c>
      <c r="H404" s="212">
        <v>0</v>
      </c>
      <c r="I404" s="212">
        <v>0</v>
      </c>
      <c r="J404" s="1039">
        <f>SUM(J396:K403)</f>
        <v>0</v>
      </c>
      <c r="K404" s="1040"/>
      <c r="L404" s="1196"/>
      <c r="M404" s="1197"/>
    </row>
    <row r="405" spans="1:13" ht="12.75" customHeight="1">
      <c r="A405" s="133"/>
      <c r="B405" s="131"/>
      <c r="C405" s="131"/>
      <c r="D405" s="131"/>
      <c r="E405" s="131"/>
      <c r="F405" s="131"/>
      <c r="G405" s="131"/>
      <c r="H405" s="131"/>
      <c r="I405" s="131"/>
      <c r="J405" s="131"/>
      <c r="K405" s="134"/>
    </row>
    <row r="406" spans="1:13" ht="12.75" customHeight="1">
      <c r="A406" s="133"/>
      <c r="B406" s="131"/>
      <c r="C406" s="131"/>
      <c r="D406" s="131"/>
      <c r="E406" s="131"/>
      <c r="F406" s="131"/>
      <c r="G406" s="131"/>
      <c r="H406" s="131"/>
      <c r="I406" s="131"/>
      <c r="J406" s="131"/>
      <c r="K406" s="134"/>
    </row>
    <row r="407" spans="1:13" ht="12.75" customHeight="1">
      <c r="A407" s="133"/>
      <c r="B407" s="131"/>
      <c r="C407" s="131"/>
      <c r="D407" s="131"/>
      <c r="E407" s="131"/>
      <c r="F407" s="131"/>
      <c r="G407" s="131"/>
      <c r="H407" s="131"/>
      <c r="I407" s="131"/>
      <c r="J407" s="131"/>
      <c r="K407" s="134"/>
    </row>
    <row r="408" spans="1:13" ht="12.75" customHeight="1">
      <c r="A408" s="133"/>
      <c r="B408" s="131"/>
      <c r="C408" s="131"/>
      <c r="D408" s="131"/>
      <c r="E408" s="131"/>
      <c r="F408" s="131"/>
      <c r="G408" s="131"/>
      <c r="H408" s="131"/>
      <c r="I408" s="131"/>
      <c r="J408" s="131"/>
      <c r="K408" s="134"/>
    </row>
    <row r="409" spans="1:13" ht="12.75" customHeight="1" thickBot="1">
      <c r="A409" s="73"/>
      <c r="B409" s="73"/>
      <c r="C409" s="74"/>
      <c r="D409" s="74"/>
      <c r="E409" s="75"/>
      <c r="F409" s="74"/>
      <c r="G409" s="75"/>
      <c r="H409" s="75"/>
      <c r="I409" s="75"/>
      <c r="J409" s="76"/>
      <c r="K409" s="76" t="s">
        <v>211</v>
      </c>
    </row>
    <row r="410" spans="1:13" ht="44.25" customHeight="1">
      <c r="A410" s="922" t="s">
        <v>258</v>
      </c>
      <c r="B410" s="1021" t="s">
        <v>259</v>
      </c>
      <c r="C410" s="170" t="s">
        <v>213</v>
      </c>
      <c r="D410" s="922" t="s">
        <v>260</v>
      </c>
      <c r="E410" s="77" t="s">
        <v>214</v>
      </c>
      <c r="F410" s="773" t="s">
        <v>215</v>
      </c>
      <c r="G410" s="774"/>
      <c r="H410" s="773" t="s">
        <v>824</v>
      </c>
      <c r="I410" s="775"/>
      <c r="J410" s="773" t="s">
        <v>825</v>
      </c>
      <c r="K410" s="775"/>
    </row>
    <row r="411" spans="1:13" ht="12.95" customHeight="1" thickBot="1">
      <c r="A411" s="892"/>
      <c r="B411" s="755"/>
      <c r="C411" s="171" t="s">
        <v>218</v>
      </c>
      <c r="D411" s="892"/>
      <c r="E411" s="79" t="s">
        <v>70</v>
      </c>
      <c r="F411" s="80" t="s">
        <v>219</v>
      </c>
      <c r="G411" s="79" t="s">
        <v>70</v>
      </c>
      <c r="H411" s="80" t="s">
        <v>219</v>
      </c>
      <c r="I411" s="79" t="s">
        <v>70</v>
      </c>
      <c r="J411" s="80" t="s">
        <v>219</v>
      </c>
      <c r="K411" s="79" t="s">
        <v>70</v>
      </c>
    </row>
    <row r="412" spans="1:13" ht="18" customHeight="1">
      <c r="A412" s="914" t="s">
        <v>339</v>
      </c>
      <c r="B412" s="1020" t="s">
        <v>340</v>
      </c>
      <c r="C412" s="172" t="s">
        <v>41</v>
      </c>
      <c r="D412" s="917" t="s">
        <v>853</v>
      </c>
      <c r="E412" s="752">
        <v>1</v>
      </c>
      <c r="F412" s="857">
        <v>0</v>
      </c>
      <c r="G412" s="752">
        <v>35000</v>
      </c>
      <c r="H412" s="857">
        <v>0</v>
      </c>
      <c r="I412" s="752">
        <v>28524</v>
      </c>
      <c r="J412" s="81">
        <v>0</v>
      </c>
      <c r="K412" s="82">
        <v>2000</v>
      </c>
    </row>
    <row r="413" spans="1:13" ht="18" customHeight="1" thickBot="1">
      <c r="A413" s="1019"/>
      <c r="B413" s="806"/>
      <c r="C413" s="204" t="s">
        <v>42</v>
      </c>
      <c r="D413" s="892"/>
      <c r="E413" s="753"/>
      <c r="F413" s="876"/>
      <c r="G413" s="753"/>
      <c r="H413" s="876"/>
      <c r="I413" s="753"/>
      <c r="J413" s="83">
        <v>0</v>
      </c>
      <c r="K413" s="84">
        <v>0</v>
      </c>
    </row>
    <row r="414" spans="1:13" ht="18" customHeight="1">
      <c r="A414" s="756" t="s">
        <v>220</v>
      </c>
      <c r="B414" s="85" t="s">
        <v>221</v>
      </c>
      <c r="C414" s="177" t="s">
        <v>41</v>
      </c>
      <c r="D414" s="949" t="s">
        <v>264</v>
      </c>
      <c r="E414" s="821">
        <v>0</v>
      </c>
      <c r="F414" s="894">
        <v>0</v>
      </c>
      <c r="G414" s="821">
        <v>0</v>
      </c>
      <c r="H414" s="894">
        <v>0</v>
      </c>
      <c r="I414" s="821">
        <v>0</v>
      </c>
      <c r="J414" s="94">
        <v>0</v>
      </c>
      <c r="K414" s="95">
        <v>600</v>
      </c>
    </row>
    <row r="415" spans="1:13" ht="18" customHeight="1" thickBot="1">
      <c r="A415" s="757"/>
      <c r="B415" s="89" t="s">
        <v>222</v>
      </c>
      <c r="C415" s="178" t="s">
        <v>42</v>
      </c>
      <c r="D415" s="1018"/>
      <c r="E415" s="823"/>
      <c r="F415" s="896"/>
      <c r="G415" s="823"/>
      <c r="H415" s="896"/>
      <c r="I415" s="823"/>
      <c r="J415" s="92">
        <v>0</v>
      </c>
      <c r="K415" s="93">
        <v>0</v>
      </c>
    </row>
    <row r="416" spans="1:13" ht="18" customHeight="1">
      <c r="A416" s="758"/>
      <c r="B416" s="85" t="s">
        <v>223</v>
      </c>
      <c r="C416" s="182" t="s">
        <v>41</v>
      </c>
      <c r="D416" s="949" t="s">
        <v>264</v>
      </c>
      <c r="E416" s="821">
        <v>0</v>
      </c>
      <c r="F416" s="894">
        <v>0</v>
      </c>
      <c r="G416" s="821">
        <v>0</v>
      </c>
      <c r="H416" s="894">
        <v>0</v>
      </c>
      <c r="I416" s="821">
        <v>0</v>
      </c>
      <c r="J416" s="94">
        <v>0</v>
      </c>
      <c r="K416" s="95">
        <v>278</v>
      </c>
    </row>
    <row r="417" spans="1:11" ht="18" customHeight="1" thickBot="1">
      <c r="A417" s="759"/>
      <c r="B417" s="89" t="s">
        <v>224</v>
      </c>
      <c r="C417" s="89" t="s">
        <v>42</v>
      </c>
      <c r="D417" s="1018"/>
      <c r="E417" s="823"/>
      <c r="F417" s="896"/>
      <c r="G417" s="823"/>
      <c r="H417" s="896"/>
      <c r="I417" s="823"/>
      <c r="J417" s="92">
        <v>0</v>
      </c>
      <c r="K417" s="93">
        <v>0</v>
      </c>
    </row>
    <row r="418" spans="1:11" ht="18" customHeight="1">
      <c r="A418" s="938" t="s">
        <v>339</v>
      </c>
      <c r="B418" s="938" t="s">
        <v>340</v>
      </c>
      <c r="C418" s="184" t="s">
        <v>41</v>
      </c>
      <c r="D418" s="781" t="s">
        <v>853</v>
      </c>
      <c r="E418" s="781">
        <f t="shared" ref="E418:J418" si="12">(E412+E414)-E416</f>
        <v>1</v>
      </c>
      <c r="F418" s="796">
        <f t="shared" si="12"/>
        <v>0</v>
      </c>
      <c r="G418" s="781">
        <f t="shared" si="12"/>
        <v>35000</v>
      </c>
      <c r="H418" s="796">
        <f t="shared" si="12"/>
        <v>0</v>
      </c>
      <c r="I418" s="781">
        <f>(I412+I414)-I416</f>
        <v>28524</v>
      </c>
      <c r="J418" s="97">
        <f t="shared" si="12"/>
        <v>0</v>
      </c>
      <c r="K418" s="98">
        <f>(K412+K414)-K416</f>
        <v>2322</v>
      </c>
    </row>
    <row r="419" spans="1:11" ht="18" customHeight="1" thickBot="1">
      <c r="A419" s="1022"/>
      <c r="B419" s="1022"/>
      <c r="C419" s="205" t="s">
        <v>42</v>
      </c>
      <c r="D419" s="782"/>
      <c r="E419" s="782"/>
      <c r="F419" s="797"/>
      <c r="G419" s="782"/>
      <c r="H419" s="797"/>
      <c r="I419" s="782"/>
      <c r="J419" s="99">
        <f>(J413+J415)-J417</f>
        <v>0</v>
      </c>
      <c r="K419" s="100">
        <f>(K413+K415)-K417</f>
        <v>0</v>
      </c>
    </row>
    <row r="420" spans="1:11" ht="18" customHeight="1">
      <c r="A420" s="784" t="s">
        <v>225</v>
      </c>
      <c r="B420" s="927"/>
      <c r="C420" s="786"/>
      <c r="D420" s="786"/>
      <c r="E420" s="786"/>
      <c r="F420" s="786"/>
      <c r="G420" s="928"/>
      <c r="H420" s="760" t="s">
        <v>41</v>
      </c>
      <c r="I420" s="774"/>
      <c r="J420" s="94">
        <v>0</v>
      </c>
      <c r="K420" s="95">
        <v>0</v>
      </c>
    </row>
    <row r="421" spans="1:11" ht="18" customHeight="1" thickBot="1">
      <c r="A421" s="785"/>
      <c r="B421" s="929"/>
      <c r="C421" s="930"/>
      <c r="D421" s="930"/>
      <c r="E421" s="930"/>
      <c r="F421" s="930"/>
      <c r="G421" s="931"/>
      <c r="H421" s="762" t="s">
        <v>42</v>
      </c>
      <c r="I421" s="780"/>
      <c r="J421" s="92">
        <v>0</v>
      </c>
      <c r="K421" s="93">
        <v>0</v>
      </c>
    </row>
    <row r="422" spans="1:11" ht="18" customHeight="1">
      <c r="A422" s="777" t="s">
        <v>227</v>
      </c>
      <c r="B422" s="770"/>
      <c r="C422" s="770"/>
      <c r="D422" s="770"/>
      <c r="E422" s="770"/>
      <c r="F422" s="770"/>
      <c r="G422" s="778"/>
      <c r="H422" s="760" t="s">
        <v>41</v>
      </c>
      <c r="I422" s="774"/>
      <c r="J422" s="94">
        <f>J418-J420</f>
        <v>0</v>
      </c>
      <c r="K422" s="95">
        <f>K418-K420</f>
        <v>2322</v>
      </c>
    </row>
    <row r="423" spans="1:11" ht="18" customHeight="1" thickBot="1">
      <c r="A423" s="771"/>
      <c r="B423" s="772"/>
      <c r="C423" s="772"/>
      <c r="D423" s="772"/>
      <c r="E423" s="772"/>
      <c r="F423" s="772"/>
      <c r="G423" s="779"/>
      <c r="H423" s="762" t="s">
        <v>42</v>
      </c>
      <c r="I423" s="780"/>
      <c r="J423" s="92">
        <f>J419-J421</f>
        <v>0</v>
      </c>
      <c r="K423" s="93">
        <f>K419-K421</f>
        <v>0</v>
      </c>
    </row>
    <row r="424" spans="1:11" ht="18" customHeight="1">
      <c r="A424" s="777" t="s">
        <v>828</v>
      </c>
      <c r="B424" s="770"/>
      <c r="C424" s="770"/>
      <c r="D424" s="770"/>
      <c r="E424" s="770"/>
      <c r="F424" s="770"/>
      <c r="G424" s="778"/>
      <c r="H424" s="760" t="s">
        <v>41</v>
      </c>
      <c r="I424" s="774"/>
      <c r="J424" s="94">
        <v>0</v>
      </c>
      <c r="K424" s="95">
        <v>1899</v>
      </c>
    </row>
    <row r="425" spans="1:11" ht="18" customHeight="1" thickBot="1">
      <c r="A425" s="771"/>
      <c r="B425" s="772"/>
      <c r="C425" s="772"/>
      <c r="D425" s="772"/>
      <c r="E425" s="772"/>
      <c r="F425" s="772"/>
      <c r="G425" s="779"/>
      <c r="H425" s="762" t="s">
        <v>42</v>
      </c>
      <c r="I425" s="780"/>
      <c r="J425" s="92">
        <v>0</v>
      </c>
      <c r="K425" s="93">
        <v>0</v>
      </c>
    </row>
    <row r="426" spans="1:11" ht="18" customHeight="1">
      <c r="A426" s="777" t="s">
        <v>228</v>
      </c>
      <c r="B426" s="770"/>
      <c r="C426" s="770"/>
      <c r="D426" s="770"/>
      <c r="E426" s="770"/>
      <c r="F426" s="770"/>
      <c r="G426" s="778"/>
      <c r="H426" s="760" t="s">
        <v>41</v>
      </c>
      <c r="I426" s="774"/>
      <c r="J426" s="94">
        <f>J422-J424</f>
        <v>0</v>
      </c>
      <c r="K426" s="95">
        <f>K422-K424</f>
        <v>423</v>
      </c>
    </row>
    <row r="427" spans="1:11" ht="18" customHeight="1" thickBot="1">
      <c r="A427" s="771"/>
      <c r="B427" s="772"/>
      <c r="C427" s="772"/>
      <c r="D427" s="772"/>
      <c r="E427" s="772"/>
      <c r="F427" s="772"/>
      <c r="G427" s="779"/>
      <c r="H427" s="762" t="s">
        <v>42</v>
      </c>
      <c r="I427" s="780"/>
      <c r="J427" s="92">
        <f>J423-J425</f>
        <v>0</v>
      </c>
      <c r="K427" s="93">
        <f>K423-K425</f>
        <v>0</v>
      </c>
    </row>
    <row r="428" spans="1:11" ht="18" customHeight="1">
      <c r="A428" s="801" t="s">
        <v>829</v>
      </c>
      <c r="B428" s="770"/>
      <c r="C428" s="770"/>
      <c r="D428" s="802"/>
      <c r="E428" s="807" t="s">
        <v>229</v>
      </c>
      <c r="F428" s="808"/>
      <c r="G428" s="808"/>
      <c r="H428" s="808"/>
      <c r="I428" s="809"/>
      <c r="J428" s="102">
        <v>0</v>
      </c>
      <c r="K428" s="103">
        <f>(K424+K425)/(K412+K413)*100</f>
        <v>94.95</v>
      </c>
    </row>
    <row r="429" spans="1:11" ht="18" customHeight="1">
      <c r="A429" s="803"/>
      <c r="B429" s="804"/>
      <c r="C429" s="804"/>
      <c r="D429" s="805"/>
      <c r="E429" s="810" t="s">
        <v>230</v>
      </c>
      <c r="F429" s="811"/>
      <c r="G429" s="811"/>
      <c r="H429" s="811"/>
      <c r="I429" s="812"/>
      <c r="J429" s="104">
        <v>0</v>
      </c>
      <c r="K429" s="207">
        <f>(K424+K425)/(K418+K419)*100</f>
        <v>81.782945736434115</v>
      </c>
    </row>
    <row r="430" spans="1:11" ht="18" customHeight="1" thickBot="1">
      <c r="A430" s="771"/>
      <c r="B430" s="772"/>
      <c r="C430" s="772"/>
      <c r="D430" s="806"/>
      <c r="E430" s="813" t="s">
        <v>231</v>
      </c>
      <c r="F430" s="814"/>
      <c r="G430" s="814"/>
      <c r="H430" s="814"/>
      <c r="I430" s="815"/>
      <c r="J430" s="106">
        <v>0</v>
      </c>
      <c r="K430" s="256">
        <f>(K424+K425)/(K422+K423)*100</f>
        <v>81.782945736434115</v>
      </c>
    </row>
    <row r="431" spans="1:11" ht="12.75" customHeight="1">
      <c r="A431" s="190"/>
      <c r="B431" s="190"/>
      <c r="C431" s="190"/>
      <c r="D431" s="191"/>
      <c r="E431" s="192"/>
      <c r="F431" s="192"/>
      <c r="G431" s="192"/>
      <c r="H431" s="192"/>
      <c r="I431" s="192"/>
      <c r="J431" s="193"/>
      <c r="K431" s="194"/>
    </row>
    <row r="432" spans="1:11" ht="43.5" customHeight="1">
      <c r="A432" s="669" t="s">
        <v>614</v>
      </c>
      <c r="B432" s="640"/>
      <c r="C432" s="640"/>
      <c r="D432" s="640"/>
      <c r="E432" s="640"/>
      <c r="F432" s="640"/>
      <c r="G432" s="640"/>
      <c r="H432" s="640"/>
      <c r="I432" s="640"/>
      <c r="J432" s="640"/>
      <c r="K432" s="640"/>
    </row>
    <row r="433" spans="1:12" ht="12.75" customHeight="1">
      <c r="A433" s="190"/>
      <c r="B433" s="190"/>
      <c r="C433" s="190"/>
      <c r="D433" s="191"/>
      <c r="E433" s="192"/>
      <c r="F433" s="192"/>
      <c r="G433" s="192"/>
      <c r="H433" s="192"/>
      <c r="I433" s="192"/>
      <c r="J433" s="193"/>
      <c r="K433" s="194"/>
    </row>
    <row r="434" spans="1:12" ht="12.75" customHeight="1">
      <c r="A434" s="190"/>
      <c r="B434" s="190"/>
      <c r="C434" s="190"/>
      <c r="D434" s="191"/>
      <c r="E434" s="192"/>
      <c r="F434" s="192"/>
      <c r="G434" s="192"/>
      <c r="H434" s="192"/>
      <c r="I434" s="192"/>
      <c r="J434" s="193"/>
      <c r="K434" s="194"/>
    </row>
    <row r="435" spans="1:12" ht="12.75" customHeight="1">
      <c r="A435" s="961" t="s">
        <v>341</v>
      </c>
      <c r="B435" s="962"/>
      <c r="C435" s="962"/>
      <c r="D435" s="962"/>
      <c r="E435" s="962"/>
      <c r="F435" s="962"/>
      <c r="G435" s="962"/>
      <c r="H435" s="962"/>
      <c r="I435" s="962"/>
      <c r="J435" s="962"/>
      <c r="K435" s="962"/>
    </row>
    <row r="436" spans="1:12" ht="12.75" customHeight="1">
      <c r="A436" s="195"/>
      <c r="B436" s="131"/>
      <c r="C436" s="131"/>
      <c r="D436" s="131"/>
      <c r="E436" s="131"/>
      <c r="F436" s="131"/>
      <c r="G436" s="131"/>
      <c r="H436" s="131"/>
      <c r="I436" s="131"/>
      <c r="J436" s="131"/>
      <c r="K436" s="134"/>
    </row>
    <row r="437" spans="1:12" ht="12.75" customHeight="1">
      <c r="A437" s="1025" t="s">
        <v>266</v>
      </c>
      <c r="B437" s="1026"/>
      <c r="C437" s="1026"/>
      <c r="D437" s="1026"/>
      <c r="E437" s="1026"/>
      <c r="F437" s="1026"/>
      <c r="G437" s="1026"/>
      <c r="H437" s="1026"/>
      <c r="I437" s="1026"/>
      <c r="J437" s="1026"/>
      <c r="K437" s="1026"/>
    </row>
    <row r="438" spans="1:12" ht="12.75" customHeight="1">
      <c r="A438" s="133"/>
      <c r="B438" s="131"/>
      <c r="C438" s="131"/>
      <c r="D438" s="131"/>
      <c r="E438" s="131"/>
      <c r="F438" s="131"/>
      <c r="G438" s="131"/>
      <c r="H438" s="131"/>
      <c r="I438" s="131"/>
      <c r="J438" s="131"/>
      <c r="K438" s="134"/>
    </row>
    <row r="439" spans="1:12" ht="22.5" customHeight="1">
      <c r="A439" s="1056" t="s">
        <v>796</v>
      </c>
      <c r="B439" s="1076"/>
      <c r="C439" s="1076"/>
      <c r="D439" s="1076"/>
      <c r="E439" s="1076"/>
      <c r="F439" s="1076"/>
      <c r="G439" s="1076"/>
      <c r="H439" s="1076"/>
      <c r="I439" s="1076"/>
      <c r="J439" s="1076"/>
      <c r="K439" s="1076"/>
      <c r="L439" s="224"/>
    </row>
    <row r="440" spans="1:12" ht="22.5" customHeight="1">
      <c r="A440" s="558"/>
      <c r="B440" s="559"/>
      <c r="C440" s="559"/>
      <c r="D440" s="559"/>
      <c r="E440" s="559"/>
      <c r="F440" s="559"/>
      <c r="G440" s="559"/>
      <c r="H440" s="559"/>
      <c r="I440" s="559"/>
      <c r="J440" s="559"/>
      <c r="K440" s="559"/>
      <c r="L440" s="224"/>
    </row>
    <row r="441" spans="1:12" ht="12.75" customHeight="1">
      <c r="A441" s="133"/>
      <c r="B441" s="131"/>
      <c r="C441" s="131"/>
      <c r="D441" s="131"/>
      <c r="E441" s="131"/>
      <c r="F441" s="131"/>
      <c r="G441" s="131"/>
      <c r="H441" s="131"/>
      <c r="I441" s="131"/>
      <c r="J441" s="131"/>
      <c r="K441" s="134"/>
    </row>
    <row r="442" spans="1:12" ht="12.75" customHeight="1">
      <c r="A442" s="1025" t="s">
        <v>268</v>
      </c>
      <c r="B442" s="1026"/>
      <c r="C442" s="1026"/>
      <c r="D442" s="1026"/>
      <c r="E442" s="1026"/>
      <c r="F442" s="1026"/>
      <c r="G442" s="1026"/>
      <c r="H442" s="1026"/>
      <c r="I442" s="1026"/>
      <c r="J442" s="1026"/>
      <c r="K442" s="1026"/>
    </row>
    <row r="443" spans="1:12" ht="12.75" customHeight="1">
      <c r="A443" s="133"/>
      <c r="B443" s="131"/>
      <c r="C443" s="131"/>
      <c r="D443" s="131"/>
      <c r="E443" s="131"/>
      <c r="F443" s="131"/>
      <c r="G443" s="131"/>
      <c r="H443" s="131"/>
      <c r="I443" s="131"/>
      <c r="J443" s="131"/>
      <c r="K443" s="134"/>
    </row>
    <row r="444" spans="1:12" ht="12.75" customHeight="1">
      <c r="A444" s="981" t="s">
        <v>269</v>
      </c>
      <c r="B444" s="640"/>
      <c r="C444" s="640"/>
      <c r="D444" s="640"/>
      <c r="E444" s="640"/>
      <c r="F444" s="640"/>
      <c r="G444" s="640"/>
      <c r="H444" s="640"/>
      <c r="I444" s="640"/>
      <c r="J444" s="640"/>
      <c r="K444" s="640"/>
    </row>
    <row r="445" spans="1:12" ht="12.75" customHeight="1">
      <c r="A445" s="133"/>
      <c r="B445" s="131"/>
      <c r="C445" s="131"/>
      <c r="D445" s="131"/>
      <c r="E445" s="131"/>
      <c r="F445" s="131"/>
      <c r="G445" s="131"/>
      <c r="H445" s="131"/>
      <c r="I445" s="131"/>
      <c r="J445" s="131"/>
      <c r="K445" s="134"/>
    </row>
    <row r="446" spans="1:12" ht="12.75" customHeight="1">
      <c r="A446" s="971" t="s">
        <v>756</v>
      </c>
      <c r="B446" s="640"/>
      <c r="C446" s="640"/>
      <c r="D446" s="640"/>
      <c r="E446" s="196" t="s">
        <v>271</v>
      </c>
      <c r="F446" s="976">
        <v>1898942.87</v>
      </c>
      <c r="G446" s="976"/>
      <c r="H446" s="4"/>
      <c r="I446" s="4"/>
      <c r="J446" s="131"/>
      <c r="K446" s="134"/>
    </row>
    <row r="447" spans="1:12" ht="12.75" customHeight="1" thickBot="1">
      <c r="A447" s="973" t="s">
        <v>277</v>
      </c>
      <c r="B447" s="974"/>
      <c r="C447" s="974"/>
      <c r="D447" s="974"/>
      <c r="E447" s="197" t="s">
        <v>271</v>
      </c>
      <c r="F447" s="1198">
        <f>SUM(F446:G446)</f>
        <v>1898942.87</v>
      </c>
      <c r="G447" s="1198"/>
      <c r="H447" s="131"/>
      <c r="I447" s="131"/>
      <c r="J447" s="992"/>
      <c r="K447" s="992"/>
    </row>
    <row r="448" spans="1:12" ht="12.75" customHeight="1" thickTop="1">
      <c r="A448" s="133"/>
      <c r="B448" s="131"/>
      <c r="C448" s="131"/>
      <c r="D448" s="131"/>
      <c r="E448" s="131"/>
      <c r="F448" s="131"/>
      <c r="G448" s="131"/>
      <c r="H448" s="131"/>
      <c r="I448" s="131"/>
      <c r="J448" s="131"/>
      <c r="K448" s="134"/>
    </row>
    <row r="449" spans="1:13" s="101" customFormat="1" ht="12.75" customHeight="1">
      <c r="A449" s="133"/>
      <c r="B449" s="131"/>
      <c r="C449" s="131"/>
      <c r="D449" s="131"/>
      <c r="E449" s="131"/>
      <c r="F449" s="131"/>
      <c r="G449" s="131"/>
      <c r="H449" s="131"/>
      <c r="I449" s="131"/>
      <c r="J449" s="131"/>
      <c r="K449" s="134"/>
    </row>
    <row r="450" spans="1:13" s="198" customFormat="1" ht="15" customHeight="1">
      <c r="A450" s="961" t="s">
        <v>279</v>
      </c>
      <c r="B450" s="962"/>
      <c r="C450" s="962"/>
      <c r="D450" s="962"/>
      <c r="E450" s="962"/>
      <c r="F450" s="962"/>
      <c r="G450" s="962"/>
      <c r="H450" s="962"/>
      <c r="I450" s="962"/>
      <c r="J450" s="962"/>
      <c r="K450" s="962"/>
    </row>
    <row r="451" spans="1:13" s="101" customFormat="1" ht="12.75" customHeight="1" thickBot="1">
      <c r="A451" s="133"/>
      <c r="B451" s="131"/>
      <c r="C451" s="131"/>
      <c r="D451" s="131"/>
      <c r="E451" s="131"/>
      <c r="F451" s="131"/>
      <c r="G451" s="131"/>
      <c r="H451" s="131"/>
      <c r="I451" s="131"/>
      <c r="J451" s="131"/>
      <c r="K451" s="134"/>
    </row>
    <row r="452" spans="1:13" ht="17.100000000000001" customHeight="1" thickBot="1">
      <c r="A452" s="697" t="s">
        <v>260</v>
      </c>
      <c r="B452" s="699" t="s">
        <v>308</v>
      </c>
      <c r="C452" s="699" t="s">
        <v>168</v>
      </c>
      <c r="D452" s="727"/>
      <c r="E452" s="700"/>
      <c r="F452" s="699" t="s">
        <v>309</v>
      </c>
      <c r="G452" s="700"/>
      <c r="H452" s="658" t="s">
        <v>834</v>
      </c>
      <c r="I452" s="1043"/>
      <c r="J452" s="1043"/>
      <c r="K452" s="1044"/>
    </row>
    <row r="453" spans="1:13" ht="34.5" customHeight="1" thickBot="1">
      <c r="A453" s="993"/>
      <c r="B453" s="1041"/>
      <c r="C453" s="994" t="s">
        <v>835</v>
      </c>
      <c r="D453" s="1073"/>
      <c r="E453" s="729"/>
      <c r="F453" s="697" t="s">
        <v>310</v>
      </c>
      <c r="G453" s="697" t="s">
        <v>833</v>
      </c>
      <c r="H453" s="658" t="s">
        <v>173</v>
      </c>
      <c r="I453" s="1043"/>
      <c r="J453" s="699" t="s">
        <v>312</v>
      </c>
      <c r="K453" s="726"/>
    </row>
    <row r="454" spans="1:13" ht="34.5" customHeight="1" thickBot="1">
      <c r="A454" s="892"/>
      <c r="B454" s="1042"/>
      <c r="C454" s="1042"/>
      <c r="D454" s="1047"/>
      <c r="E454" s="755"/>
      <c r="F454" s="892"/>
      <c r="G454" s="892"/>
      <c r="H454" s="208" t="s">
        <v>313</v>
      </c>
      <c r="I454" s="208" t="s">
        <v>314</v>
      </c>
      <c r="J454" s="1042"/>
      <c r="K454" s="755"/>
    </row>
    <row r="455" spans="1:13" ht="15" hidden="1" customHeight="1">
      <c r="A455" s="369"/>
      <c r="B455" s="369"/>
      <c r="C455" s="1063"/>
      <c r="D455" s="1064"/>
      <c r="E455" s="1065"/>
      <c r="F455" s="369"/>
      <c r="G455" s="369"/>
      <c r="H455" s="369"/>
      <c r="I455" s="371"/>
      <c r="J455" s="1066"/>
      <c r="K455" s="1067"/>
      <c r="L455" s="1192" t="s">
        <v>801</v>
      </c>
      <c r="M455" s="1193"/>
    </row>
    <row r="456" spans="1:13" s="101" customFormat="1" ht="15" hidden="1" customHeight="1">
      <c r="A456" s="374"/>
      <c r="B456" s="374"/>
      <c r="C456" s="1068"/>
      <c r="D456" s="1069"/>
      <c r="E456" s="1070"/>
      <c r="F456" s="374"/>
      <c r="G456" s="374"/>
      <c r="H456" s="374"/>
      <c r="I456" s="375"/>
      <c r="J456" s="1071"/>
      <c r="K456" s="1072"/>
      <c r="L456" s="1194"/>
      <c r="M456" s="1195"/>
    </row>
    <row r="457" spans="1:13" s="101" customFormat="1" ht="15" hidden="1" customHeight="1">
      <c r="A457" s="374"/>
      <c r="B457" s="374"/>
      <c r="C457" s="1068"/>
      <c r="D457" s="1069"/>
      <c r="E457" s="1070"/>
      <c r="F457" s="374"/>
      <c r="G457" s="374"/>
      <c r="H457" s="374"/>
      <c r="I457" s="375"/>
      <c r="J457" s="1071"/>
      <c r="K457" s="1072"/>
      <c r="L457" s="1194"/>
      <c r="M457" s="1195"/>
    </row>
    <row r="458" spans="1:13" s="101" customFormat="1" ht="15" hidden="1" customHeight="1">
      <c r="A458" s="374"/>
      <c r="B458" s="374"/>
      <c r="C458" s="1068"/>
      <c r="D458" s="1069"/>
      <c r="E458" s="1070"/>
      <c r="F458" s="374"/>
      <c r="G458" s="374"/>
      <c r="H458" s="374"/>
      <c r="I458" s="375"/>
      <c r="J458" s="1071"/>
      <c r="K458" s="1072"/>
      <c r="L458" s="1194"/>
      <c r="M458" s="1195"/>
    </row>
    <row r="459" spans="1:13" s="101" customFormat="1" ht="15" hidden="1" customHeight="1">
      <c r="A459" s="374"/>
      <c r="B459" s="374"/>
      <c r="C459" s="1068"/>
      <c r="D459" s="1069"/>
      <c r="E459" s="1070"/>
      <c r="F459" s="374"/>
      <c r="G459" s="374"/>
      <c r="H459" s="374"/>
      <c r="I459" s="375"/>
      <c r="J459" s="1071"/>
      <c r="K459" s="1072"/>
      <c r="L459" s="1194"/>
      <c r="M459" s="1195"/>
    </row>
    <row r="460" spans="1:13" s="101" customFormat="1" ht="15" hidden="1" customHeight="1">
      <c r="A460" s="374"/>
      <c r="B460" s="374"/>
      <c r="C460" s="1068"/>
      <c r="D460" s="1069"/>
      <c r="E460" s="1070"/>
      <c r="F460" s="374"/>
      <c r="G460" s="374"/>
      <c r="H460" s="374"/>
      <c r="I460" s="375"/>
      <c r="J460" s="1071"/>
      <c r="K460" s="1072"/>
      <c r="L460" s="1194"/>
      <c r="M460" s="1195"/>
    </row>
    <row r="461" spans="1:13" s="101" customFormat="1" ht="15" hidden="1" customHeight="1">
      <c r="A461" s="374"/>
      <c r="B461" s="374"/>
      <c r="C461" s="1068"/>
      <c r="D461" s="1069"/>
      <c r="E461" s="1070"/>
      <c r="F461" s="374"/>
      <c r="G461" s="374"/>
      <c r="H461" s="374"/>
      <c r="I461" s="375"/>
      <c r="J461" s="1071"/>
      <c r="K461" s="1072"/>
      <c r="L461" s="1194"/>
      <c r="M461" s="1195"/>
    </row>
    <row r="462" spans="1:13" s="101" customFormat="1" ht="15" hidden="1" customHeight="1">
      <c r="A462" s="374"/>
      <c r="B462" s="374"/>
      <c r="C462" s="1068"/>
      <c r="D462" s="1069"/>
      <c r="E462" s="1070"/>
      <c r="F462" s="374"/>
      <c r="G462" s="374"/>
      <c r="H462" s="374"/>
      <c r="I462" s="375"/>
      <c r="J462" s="1071"/>
      <c r="K462" s="1072"/>
      <c r="L462" s="1194"/>
      <c r="M462" s="1195"/>
    </row>
    <row r="463" spans="1:13" s="101" customFormat="1" ht="15" hidden="1" customHeight="1">
      <c r="A463" s="374"/>
      <c r="B463" s="374"/>
      <c r="C463" s="1068"/>
      <c r="D463" s="1069"/>
      <c r="E463" s="1070"/>
      <c r="F463" s="374"/>
      <c r="G463" s="374"/>
      <c r="H463" s="374"/>
      <c r="I463" s="375"/>
      <c r="J463" s="1071"/>
      <c r="K463" s="1072"/>
      <c r="L463" s="1194"/>
      <c r="M463" s="1195"/>
    </row>
    <row r="464" spans="1:13" s="101" customFormat="1" ht="15" hidden="1" customHeight="1">
      <c r="A464" s="374"/>
      <c r="B464" s="374"/>
      <c r="C464" s="1068"/>
      <c r="D464" s="1069"/>
      <c r="E464" s="1070"/>
      <c r="F464" s="374"/>
      <c r="G464" s="374"/>
      <c r="H464" s="374"/>
      <c r="I464" s="375"/>
      <c r="J464" s="1071"/>
      <c r="K464" s="1072"/>
      <c r="L464" s="1194"/>
      <c r="M464" s="1195"/>
    </row>
    <row r="465" spans="1:13" s="101" customFormat="1" ht="15" hidden="1" customHeight="1">
      <c r="A465" s="374"/>
      <c r="B465" s="374"/>
      <c r="C465" s="1068"/>
      <c r="D465" s="1069"/>
      <c r="E465" s="1070"/>
      <c r="F465" s="374"/>
      <c r="G465" s="374"/>
      <c r="H465" s="374"/>
      <c r="I465" s="375"/>
      <c r="J465" s="1071"/>
      <c r="K465" s="1072"/>
      <c r="L465" s="1194"/>
      <c r="M465" s="1195"/>
    </row>
    <row r="466" spans="1:13" s="101" customFormat="1" ht="15" hidden="1" customHeight="1">
      <c r="A466" s="374"/>
      <c r="B466" s="374"/>
      <c r="C466" s="1068"/>
      <c r="D466" s="1069"/>
      <c r="E466" s="1070"/>
      <c r="F466" s="374"/>
      <c r="G466" s="374"/>
      <c r="H466" s="374"/>
      <c r="I466" s="375"/>
      <c r="J466" s="1071"/>
      <c r="K466" s="1072"/>
      <c r="L466" s="1194"/>
      <c r="M466" s="1195"/>
    </row>
    <row r="467" spans="1:13" s="101" customFormat="1" ht="15" hidden="1" customHeight="1">
      <c r="A467" s="374"/>
      <c r="B467" s="374"/>
      <c r="C467" s="1068"/>
      <c r="D467" s="1069"/>
      <c r="E467" s="1070"/>
      <c r="F467" s="374"/>
      <c r="G467" s="374"/>
      <c r="H467" s="374"/>
      <c r="I467" s="375"/>
      <c r="J467" s="1071"/>
      <c r="K467" s="1072"/>
      <c r="L467" s="1194"/>
      <c r="M467" s="1195"/>
    </row>
    <row r="468" spans="1:13" s="101" customFormat="1" ht="15" hidden="1" customHeight="1">
      <c r="A468" s="374"/>
      <c r="B468" s="374"/>
      <c r="C468" s="1068"/>
      <c r="D468" s="1069"/>
      <c r="E468" s="1070"/>
      <c r="F468" s="374"/>
      <c r="G468" s="374"/>
      <c r="H468" s="374"/>
      <c r="I468" s="375"/>
      <c r="J468" s="1071"/>
      <c r="K468" s="1072"/>
      <c r="L468" s="1194"/>
      <c r="M468" s="1195"/>
    </row>
    <row r="469" spans="1:13" s="101" customFormat="1" ht="15" hidden="1" customHeight="1">
      <c r="A469" s="374"/>
      <c r="B469" s="374"/>
      <c r="C469" s="1068"/>
      <c r="D469" s="1069"/>
      <c r="E469" s="1070"/>
      <c r="F469" s="374"/>
      <c r="G469" s="374"/>
      <c r="H469" s="374"/>
      <c r="I469" s="375"/>
      <c r="J469" s="1071"/>
      <c r="K469" s="1072"/>
      <c r="L469" s="1194"/>
      <c r="M469" s="1195"/>
    </row>
    <row r="470" spans="1:13" s="101" customFormat="1" ht="15" hidden="1" customHeight="1">
      <c r="A470" s="374"/>
      <c r="B470" s="374"/>
      <c r="C470" s="1068"/>
      <c r="D470" s="1069"/>
      <c r="E470" s="1070"/>
      <c r="F470" s="374"/>
      <c r="G470" s="374"/>
      <c r="H470" s="374"/>
      <c r="I470" s="375"/>
      <c r="J470" s="1071"/>
      <c r="K470" s="1072"/>
      <c r="L470" s="1194"/>
      <c r="M470" s="1195"/>
    </row>
    <row r="471" spans="1:13" s="101" customFormat="1" ht="15" hidden="1" customHeight="1">
      <c r="A471" s="374"/>
      <c r="B471" s="374"/>
      <c r="C471" s="1068"/>
      <c r="D471" s="1069"/>
      <c r="E471" s="1070"/>
      <c r="F471" s="374"/>
      <c r="G471" s="374"/>
      <c r="H471" s="374"/>
      <c r="I471" s="375"/>
      <c r="J471" s="1071"/>
      <c r="K471" s="1072"/>
      <c r="L471" s="1194"/>
      <c r="M471" s="1195"/>
    </row>
    <row r="472" spans="1:13" s="101" customFormat="1" ht="15" hidden="1" customHeight="1">
      <c r="A472" s="374"/>
      <c r="B472" s="374"/>
      <c r="C472" s="1068"/>
      <c r="D472" s="1069"/>
      <c r="E472" s="1070"/>
      <c r="F472" s="374"/>
      <c r="G472" s="374"/>
      <c r="H472" s="374"/>
      <c r="I472" s="375"/>
      <c r="J472" s="1071"/>
      <c r="K472" s="1072"/>
      <c r="L472" s="1194"/>
      <c r="M472" s="1195"/>
    </row>
    <row r="473" spans="1:13" s="101" customFormat="1" ht="15" hidden="1" customHeight="1">
      <c r="A473" s="374"/>
      <c r="B473" s="374"/>
      <c r="C473" s="1068"/>
      <c r="D473" s="1069"/>
      <c r="E473" s="1070"/>
      <c r="F473" s="374"/>
      <c r="G473" s="374"/>
      <c r="H473" s="374"/>
      <c r="I473" s="375"/>
      <c r="J473" s="1071"/>
      <c r="K473" s="1072"/>
      <c r="L473" s="1194"/>
      <c r="M473" s="1195"/>
    </row>
    <row r="474" spans="1:13" s="101" customFormat="1" ht="15" hidden="1" customHeight="1">
      <c r="A474" s="374"/>
      <c r="B474" s="374"/>
      <c r="C474" s="1068"/>
      <c r="D474" s="1069"/>
      <c r="E474" s="1070"/>
      <c r="F474" s="374"/>
      <c r="G474" s="374"/>
      <c r="H474" s="374"/>
      <c r="I474" s="375"/>
      <c r="J474" s="1071"/>
      <c r="K474" s="1072"/>
      <c r="L474" s="1194"/>
      <c r="M474" s="1195"/>
    </row>
    <row r="475" spans="1:13" s="101" customFormat="1" ht="15" customHeight="1">
      <c r="A475" s="374"/>
      <c r="B475" s="374"/>
      <c r="C475" s="1068"/>
      <c r="D475" s="1069"/>
      <c r="E475" s="1070"/>
      <c r="F475" s="374"/>
      <c r="G475" s="374"/>
      <c r="H475" s="374"/>
      <c r="I475" s="375"/>
      <c r="J475" s="1071"/>
      <c r="K475" s="1072"/>
      <c r="L475" s="1194"/>
      <c r="M475" s="1195"/>
    </row>
    <row r="476" spans="1:13" s="101" customFormat="1" ht="15" customHeight="1">
      <c r="A476" s="374"/>
      <c r="B476" s="374"/>
      <c r="C476" s="1068"/>
      <c r="D476" s="1069"/>
      <c r="E476" s="1070"/>
      <c r="F476" s="374"/>
      <c r="G476" s="374"/>
      <c r="H476" s="374"/>
      <c r="I476" s="375"/>
      <c r="J476" s="1071"/>
      <c r="K476" s="1072"/>
      <c r="L476" s="1194"/>
      <c r="M476" s="1195"/>
    </row>
    <row r="477" spans="1:13" s="101" customFormat="1" ht="15" customHeight="1" thickBot="1">
      <c r="A477" s="374"/>
      <c r="B477" s="374"/>
      <c r="C477" s="1068"/>
      <c r="D477" s="1069"/>
      <c r="E477" s="1070"/>
      <c r="F477" s="374"/>
      <c r="G477" s="374"/>
      <c r="H477" s="374"/>
      <c r="I477" s="375"/>
      <c r="J477" s="1071"/>
      <c r="K477" s="1072"/>
      <c r="L477" s="1194"/>
      <c r="M477" s="1195"/>
    </row>
    <row r="478" spans="1:13" s="199" customFormat="1" ht="15" customHeight="1" thickBot="1">
      <c r="A478" s="658" t="s">
        <v>70</v>
      </c>
      <c r="B478" s="659"/>
      <c r="C478" s="659"/>
      <c r="D478" s="659"/>
      <c r="E478" s="660"/>
      <c r="F478" s="212">
        <v>0</v>
      </c>
      <c r="G478" s="212">
        <v>0</v>
      </c>
      <c r="H478" s="212">
        <v>0</v>
      </c>
      <c r="I478" s="212">
        <v>0</v>
      </c>
      <c r="J478" s="1039">
        <f>SUM(J455:K477)</f>
        <v>0</v>
      </c>
      <c r="K478" s="1040"/>
      <c r="L478" s="1196"/>
      <c r="M478" s="1197"/>
    </row>
    <row r="481" spans="1:11" s="198" customFormat="1" ht="15" customHeight="1">
      <c r="A481" s="961" t="s">
        <v>300</v>
      </c>
      <c r="B481" s="962"/>
      <c r="C481" s="962"/>
      <c r="D481" s="962"/>
      <c r="E481" s="962"/>
      <c r="F481" s="962"/>
      <c r="G481" s="962"/>
      <c r="H481" s="962"/>
      <c r="I481" s="962"/>
      <c r="J481" s="962"/>
      <c r="K481" s="962"/>
    </row>
    <row r="483" spans="1:11" ht="30" customHeight="1">
      <c r="A483" s="669" t="s">
        <v>301</v>
      </c>
      <c r="B483" s="642"/>
      <c r="C483" s="642"/>
      <c r="D483" s="642"/>
      <c r="E483" s="642"/>
      <c r="F483" s="642"/>
      <c r="G483" s="642"/>
      <c r="H483" s="642"/>
      <c r="I483" s="642"/>
      <c r="J483" s="642"/>
      <c r="K483" s="642"/>
    </row>
    <row r="503" spans="1:11" ht="17.100000000000001" customHeight="1">
      <c r="A503" s="768" t="s">
        <v>209</v>
      </c>
      <c r="B503" s="768"/>
      <c r="C503" s="768"/>
      <c r="D503" s="768"/>
      <c r="E503" s="768"/>
      <c r="F503" s="768"/>
      <c r="G503" s="768"/>
      <c r="H503" s="768"/>
      <c r="I503" s="768"/>
      <c r="J503" s="768"/>
      <c r="K503" s="768"/>
    </row>
    <row r="504" spans="1:11" ht="17.100000000000001" customHeight="1">
      <c r="A504" s="768" t="s">
        <v>831</v>
      </c>
      <c r="B504" s="768"/>
      <c r="C504" s="768"/>
      <c r="D504" s="768"/>
      <c r="E504" s="768"/>
      <c r="F504" s="768"/>
      <c r="G504" s="768"/>
      <c r="H504" s="768"/>
      <c r="I504" s="768"/>
      <c r="J504" s="768"/>
      <c r="K504" s="768"/>
    </row>
    <row r="505" spans="1:11" ht="17.100000000000001" customHeight="1">
      <c r="A505" s="768" t="s">
        <v>576</v>
      </c>
      <c r="B505" s="768"/>
      <c r="C505" s="768"/>
      <c r="D505" s="768"/>
      <c r="E505" s="768"/>
      <c r="F505" s="768"/>
      <c r="G505" s="768"/>
      <c r="H505" s="768"/>
      <c r="I505" s="768"/>
      <c r="J505" s="768"/>
      <c r="K505" s="768"/>
    </row>
    <row r="507" spans="1:11" ht="13.5" thickBot="1">
      <c r="A507" s="73"/>
      <c r="B507" s="73"/>
      <c r="C507" s="74"/>
      <c r="D507" s="74"/>
      <c r="E507" s="75"/>
      <c r="F507" s="74"/>
      <c r="G507" s="75"/>
      <c r="H507" s="75"/>
      <c r="I507" s="75"/>
      <c r="J507" s="76"/>
      <c r="K507" s="76" t="s">
        <v>211</v>
      </c>
    </row>
    <row r="508" spans="1:11" ht="44.25" customHeight="1">
      <c r="A508" s="922" t="s">
        <v>258</v>
      </c>
      <c r="B508" s="1021" t="s">
        <v>259</v>
      </c>
      <c r="C508" s="170" t="s">
        <v>559</v>
      </c>
      <c r="D508" s="922" t="s">
        <v>260</v>
      </c>
      <c r="E508" s="77" t="s">
        <v>214</v>
      </c>
      <c r="F508" s="773" t="s">
        <v>215</v>
      </c>
      <c r="G508" s="774"/>
      <c r="H508" s="773" t="s">
        <v>824</v>
      </c>
      <c r="I508" s="775"/>
      <c r="J508" s="773" t="s">
        <v>825</v>
      </c>
      <c r="K508" s="775"/>
    </row>
    <row r="509" spans="1:11" ht="12.95" customHeight="1" thickBot="1">
      <c r="A509" s="892"/>
      <c r="B509" s="755"/>
      <c r="C509" s="171"/>
      <c r="D509" s="892"/>
      <c r="E509" s="79" t="s">
        <v>70</v>
      </c>
      <c r="F509" s="80" t="s">
        <v>219</v>
      </c>
      <c r="G509" s="79" t="s">
        <v>70</v>
      </c>
      <c r="H509" s="80" t="s">
        <v>219</v>
      </c>
      <c r="I509" s="79" t="s">
        <v>70</v>
      </c>
      <c r="J509" s="80" t="s">
        <v>219</v>
      </c>
      <c r="K509" s="79" t="s">
        <v>70</v>
      </c>
    </row>
    <row r="510" spans="1:11" ht="18" customHeight="1">
      <c r="A510" s="914" t="s">
        <v>782</v>
      </c>
      <c r="B510" s="1020" t="s">
        <v>578</v>
      </c>
      <c r="C510" s="172" t="s">
        <v>41</v>
      </c>
      <c r="D510" s="917" t="s">
        <v>854</v>
      </c>
      <c r="E510" s="752">
        <v>1</v>
      </c>
      <c r="F510" s="857">
        <v>0</v>
      </c>
      <c r="G510" s="752">
        <v>5000</v>
      </c>
      <c r="H510" s="857">
        <v>0</v>
      </c>
      <c r="I510" s="752">
        <v>1000</v>
      </c>
      <c r="J510" s="81">
        <v>0</v>
      </c>
      <c r="K510" s="82">
        <v>2500</v>
      </c>
    </row>
    <row r="511" spans="1:11" ht="18" customHeight="1" thickBot="1">
      <c r="A511" s="1019"/>
      <c r="B511" s="806"/>
      <c r="C511" s="204" t="s">
        <v>42</v>
      </c>
      <c r="D511" s="892"/>
      <c r="E511" s="753"/>
      <c r="F511" s="876"/>
      <c r="G511" s="753"/>
      <c r="H511" s="876"/>
      <c r="I511" s="753"/>
      <c r="J511" s="83">
        <v>0</v>
      </c>
      <c r="K511" s="84">
        <v>0</v>
      </c>
    </row>
    <row r="512" spans="1:11" ht="18" customHeight="1">
      <c r="A512" s="756" t="s">
        <v>220</v>
      </c>
      <c r="B512" s="85" t="s">
        <v>221</v>
      </c>
      <c r="C512" s="177" t="s">
        <v>41</v>
      </c>
      <c r="D512" s="949" t="s">
        <v>264</v>
      </c>
      <c r="E512" s="821">
        <v>0</v>
      </c>
      <c r="F512" s="894">
        <v>0</v>
      </c>
      <c r="G512" s="821">
        <v>0</v>
      </c>
      <c r="H512" s="894">
        <v>0</v>
      </c>
      <c r="I512" s="821">
        <v>0</v>
      </c>
      <c r="J512" s="94">
        <v>0</v>
      </c>
      <c r="K512" s="95">
        <v>0</v>
      </c>
    </row>
    <row r="513" spans="1:11" ht="18" customHeight="1" thickBot="1">
      <c r="A513" s="757"/>
      <c r="B513" s="89" t="s">
        <v>222</v>
      </c>
      <c r="C513" s="178" t="s">
        <v>42</v>
      </c>
      <c r="D513" s="1018"/>
      <c r="E513" s="823"/>
      <c r="F513" s="896"/>
      <c r="G513" s="823"/>
      <c r="H513" s="896"/>
      <c r="I513" s="823"/>
      <c r="J513" s="92">
        <v>0</v>
      </c>
      <c r="K513" s="93">
        <v>0</v>
      </c>
    </row>
    <row r="514" spans="1:11" ht="18" customHeight="1">
      <c r="A514" s="758"/>
      <c r="B514" s="85" t="s">
        <v>223</v>
      </c>
      <c r="C514" s="182" t="s">
        <v>41</v>
      </c>
      <c r="D514" s="949" t="s">
        <v>264</v>
      </c>
      <c r="E514" s="821">
        <v>0</v>
      </c>
      <c r="F514" s="894">
        <v>0</v>
      </c>
      <c r="G514" s="821">
        <v>0</v>
      </c>
      <c r="H514" s="894">
        <v>0</v>
      </c>
      <c r="I514" s="821">
        <v>0</v>
      </c>
      <c r="J514" s="94">
        <v>0</v>
      </c>
      <c r="K514" s="95">
        <v>1003</v>
      </c>
    </row>
    <row r="515" spans="1:11" ht="18" customHeight="1" thickBot="1">
      <c r="A515" s="759"/>
      <c r="B515" s="89" t="s">
        <v>224</v>
      </c>
      <c r="C515" s="89" t="s">
        <v>42</v>
      </c>
      <c r="D515" s="1018"/>
      <c r="E515" s="823"/>
      <c r="F515" s="896"/>
      <c r="G515" s="823"/>
      <c r="H515" s="896"/>
      <c r="I515" s="823"/>
      <c r="J515" s="92">
        <v>0</v>
      </c>
      <c r="K515" s="93">
        <v>0</v>
      </c>
    </row>
    <row r="516" spans="1:11" ht="18" customHeight="1">
      <c r="A516" s="938" t="s">
        <v>782</v>
      </c>
      <c r="B516" s="938" t="s">
        <v>578</v>
      </c>
      <c r="C516" s="184" t="s">
        <v>41</v>
      </c>
      <c r="D516" s="781" t="s">
        <v>854</v>
      </c>
      <c r="E516" s="781">
        <f t="shared" ref="E516:K516" si="13">(E510+E512)-E514</f>
        <v>1</v>
      </c>
      <c r="F516" s="796">
        <f t="shared" si="13"/>
        <v>0</v>
      </c>
      <c r="G516" s="781">
        <f t="shared" si="13"/>
        <v>5000</v>
      </c>
      <c r="H516" s="796">
        <f t="shared" si="13"/>
        <v>0</v>
      </c>
      <c r="I516" s="781">
        <f t="shared" si="13"/>
        <v>1000</v>
      </c>
      <c r="J516" s="97">
        <f t="shared" si="13"/>
        <v>0</v>
      </c>
      <c r="K516" s="98">
        <f t="shared" si="13"/>
        <v>1497</v>
      </c>
    </row>
    <row r="517" spans="1:11" ht="18" customHeight="1" thickBot="1">
      <c r="A517" s="1022"/>
      <c r="B517" s="1022"/>
      <c r="C517" s="205" t="s">
        <v>42</v>
      </c>
      <c r="D517" s="782"/>
      <c r="E517" s="782"/>
      <c r="F517" s="797"/>
      <c r="G517" s="782"/>
      <c r="H517" s="797"/>
      <c r="I517" s="782"/>
      <c r="J517" s="99">
        <f>(J511+J513)-J515</f>
        <v>0</v>
      </c>
      <c r="K517" s="100">
        <f>(K511+K513)-K515</f>
        <v>0</v>
      </c>
    </row>
    <row r="518" spans="1:11" ht="18" customHeight="1">
      <c r="A518" s="784" t="s">
        <v>225</v>
      </c>
      <c r="B518" s="927"/>
      <c r="C518" s="786"/>
      <c r="D518" s="786"/>
      <c r="E518" s="786"/>
      <c r="F518" s="786"/>
      <c r="G518" s="928"/>
      <c r="H518" s="760" t="s">
        <v>41</v>
      </c>
      <c r="I518" s="774"/>
      <c r="J518" s="94">
        <v>0</v>
      </c>
      <c r="K518" s="95">
        <v>0</v>
      </c>
    </row>
    <row r="519" spans="1:11" ht="18" customHeight="1" thickBot="1">
      <c r="A519" s="785"/>
      <c r="B519" s="929"/>
      <c r="C519" s="930"/>
      <c r="D519" s="930"/>
      <c r="E519" s="930"/>
      <c r="F519" s="930"/>
      <c r="G519" s="931"/>
      <c r="H519" s="762" t="s">
        <v>42</v>
      </c>
      <c r="I519" s="780"/>
      <c r="J519" s="92">
        <v>0</v>
      </c>
      <c r="K519" s="93">
        <v>0</v>
      </c>
    </row>
    <row r="520" spans="1:11" ht="18" customHeight="1">
      <c r="A520" s="777" t="s">
        <v>227</v>
      </c>
      <c r="B520" s="770"/>
      <c r="C520" s="770"/>
      <c r="D520" s="770"/>
      <c r="E520" s="770"/>
      <c r="F520" s="770"/>
      <c r="G520" s="778"/>
      <c r="H520" s="760" t="s">
        <v>41</v>
      </c>
      <c r="I520" s="774"/>
      <c r="J520" s="94">
        <f>J516-J518</f>
        <v>0</v>
      </c>
      <c r="K520" s="95">
        <f>K516-K518</f>
        <v>1497</v>
      </c>
    </row>
    <row r="521" spans="1:11" ht="18" customHeight="1" thickBot="1">
      <c r="A521" s="771"/>
      <c r="B521" s="772"/>
      <c r="C521" s="772"/>
      <c r="D521" s="772"/>
      <c r="E521" s="772"/>
      <c r="F521" s="772"/>
      <c r="G521" s="779"/>
      <c r="H521" s="762" t="s">
        <v>42</v>
      </c>
      <c r="I521" s="780"/>
      <c r="J521" s="92">
        <f>J517-J519</f>
        <v>0</v>
      </c>
      <c r="K521" s="93">
        <f>K517-K519</f>
        <v>0</v>
      </c>
    </row>
    <row r="522" spans="1:11" ht="18" customHeight="1">
      <c r="A522" s="777" t="s">
        <v>828</v>
      </c>
      <c r="B522" s="770"/>
      <c r="C522" s="770"/>
      <c r="D522" s="770"/>
      <c r="E522" s="770"/>
      <c r="F522" s="770"/>
      <c r="G522" s="778"/>
      <c r="H522" s="760" t="s">
        <v>41</v>
      </c>
      <c r="I522" s="774"/>
      <c r="J522" s="94">
        <v>0</v>
      </c>
      <c r="K522" s="95">
        <v>1496</v>
      </c>
    </row>
    <row r="523" spans="1:11" ht="18" customHeight="1" thickBot="1">
      <c r="A523" s="771"/>
      <c r="B523" s="772"/>
      <c r="C523" s="772"/>
      <c r="D523" s="772"/>
      <c r="E523" s="772"/>
      <c r="F523" s="772"/>
      <c r="G523" s="779"/>
      <c r="H523" s="762" t="s">
        <v>42</v>
      </c>
      <c r="I523" s="780"/>
      <c r="J523" s="92">
        <v>0</v>
      </c>
      <c r="K523" s="93">
        <v>0</v>
      </c>
    </row>
    <row r="524" spans="1:11" ht="18" customHeight="1">
      <c r="A524" s="777" t="s">
        <v>228</v>
      </c>
      <c r="B524" s="770"/>
      <c r="C524" s="770"/>
      <c r="D524" s="770"/>
      <c r="E524" s="770"/>
      <c r="F524" s="770"/>
      <c r="G524" s="778"/>
      <c r="H524" s="760" t="s">
        <v>41</v>
      </c>
      <c r="I524" s="774"/>
      <c r="J524" s="94">
        <f>J520-J522</f>
        <v>0</v>
      </c>
      <c r="K524" s="95">
        <f>K520-K522</f>
        <v>1</v>
      </c>
    </row>
    <row r="525" spans="1:11" ht="18" customHeight="1" thickBot="1">
      <c r="A525" s="771"/>
      <c r="B525" s="772"/>
      <c r="C525" s="772"/>
      <c r="D525" s="772"/>
      <c r="E525" s="772"/>
      <c r="F525" s="772"/>
      <c r="G525" s="779"/>
      <c r="H525" s="762" t="s">
        <v>42</v>
      </c>
      <c r="I525" s="780"/>
      <c r="J525" s="92">
        <f>J521-J523</f>
        <v>0</v>
      </c>
      <c r="K525" s="93">
        <f>K521-K523</f>
        <v>0</v>
      </c>
    </row>
    <row r="526" spans="1:11" ht="18" customHeight="1">
      <c r="A526" s="801" t="s">
        <v>829</v>
      </c>
      <c r="B526" s="770"/>
      <c r="C526" s="770"/>
      <c r="D526" s="802"/>
      <c r="E526" s="807" t="s">
        <v>229</v>
      </c>
      <c r="F526" s="808"/>
      <c r="G526" s="808"/>
      <c r="H526" s="808"/>
      <c r="I526" s="809"/>
      <c r="J526" s="102">
        <v>0</v>
      </c>
      <c r="K526" s="103">
        <f>(K522+K523)/(K510+K511)*100</f>
        <v>59.84</v>
      </c>
    </row>
    <row r="527" spans="1:11" ht="18" customHeight="1">
      <c r="A527" s="803"/>
      <c r="B527" s="804"/>
      <c r="C527" s="804"/>
      <c r="D527" s="805"/>
      <c r="E527" s="810" t="s">
        <v>230</v>
      </c>
      <c r="F527" s="811"/>
      <c r="G527" s="811"/>
      <c r="H527" s="811"/>
      <c r="I527" s="812"/>
      <c r="J527" s="104">
        <v>0</v>
      </c>
      <c r="K527" s="207">
        <f>(K522+K523)/(K516+K517)*100</f>
        <v>99.933199732798926</v>
      </c>
    </row>
    <row r="528" spans="1:11" ht="18" customHeight="1" thickBot="1">
      <c r="A528" s="771"/>
      <c r="B528" s="772"/>
      <c r="C528" s="772"/>
      <c r="D528" s="806"/>
      <c r="E528" s="813" t="s">
        <v>231</v>
      </c>
      <c r="F528" s="814"/>
      <c r="G528" s="814"/>
      <c r="H528" s="814"/>
      <c r="I528" s="815"/>
      <c r="J528" s="106">
        <v>0</v>
      </c>
      <c r="K528" s="256">
        <f>(K522+K523)/(K520+K521)*100</f>
        <v>99.933199732798926</v>
      </c>
    </row>
    <row r="531" spans="1:12" ht="20.25" customHeight="1">
      <c r="A531" s="961" t="s">
        <v>857</v>
      </c>
      <c r="B531" s="962"/>
      <c r="C531" s="962"/>
      <c r="D531" s="962"/>
      <c r="E531" s="962"/>
      <c r="F531" s="962"/>
      <c r="G531" s="962"/>
      <c r="H531" s="962"/>
      <c r="I531" s="962"/>
      <c r="J531" s="962"/>
      <c r="K531" s="962"/>
    </row>
    <row r="532" spans="1:12" ht="15">
      <c r="A532" s="195"/>
      <c r="B532" s="131"/>
      <c r="C532" s="131"/>
      <c r="D532" s="131"/>
      <c r="E532" s="131"/>
      <c r="F532" s="131"/>
      <c r="G532" s="131"/>
      <c r="H532" s="131"/>
      <c r="I532" s="131"/>
      <c r="J532" s="131"/>
      <c r="K532" s="134"/>
    </row>
    <row r="533" spans="1:12">
      <c r="A533" s="1025" t="s">
        <v>266</v>
      </c>
      <c r="B533" s="1026"/>
      <c r="C533" s="1026"/>
      <c r="D533" s="1026"/>
      <c r="E533" s="1026"/>
      <c r="F533" s="1026"/>
      <c r="G533" s="1026"/>
      <c r="H533" s="1026"/>
      <c r="I533" s="1026"/>
      <c r="J533" s="1026"/>
      <c r="K533" s="1026"/>
    </row>
    <row r="534" spans="1:12" ht="15">
      <c r="A534" s="133"/>
      <c r="B534" s="131"/>
      <c r="C534" s="131"/>
      <c r="D534" s="131"/>
      <c r="E534" s="131"/>
      <c r="F534" s="131"/>
      <c r="G534" s="131"/>
      <c r="H534" s="131"/>
      <c r="I534" s="131"/>
      <c r="J534" s="131"/>
      <c r="K534" s="134"/>
    </row>
    <row r="535" spans="1:12" ht="29.25" customHeight="1">
      <c r="A535" s="1056" t="s">
        <v>267</v>
      </c>
      <c r="B535" s="1076"/>
      <c r="C535" s="1076"/>
      <c r="D535" s="1076"/>
      <c r="E535" s="1076"/>
      <c r="F535" s="1076"/>
      <c r="G535" s="1076"/>
      <c r="H535" s="1076"/>
      <c r="I535" s="1076"/>
      <c r="J535" s="1076"/>
      <c r="K535" s="1076"/>
      <c r="L535" s="224"/>
    </row>
    <row r="536" spans="1:12" ht="15">
      <c r="A536" s="133"/>
      <c r="B536" s="131"/>
      <c r="C536" s="131"/>
      <c r="D536" s="131"/>
      <c r="E536" s="131"/>
      <c r="F536" s="131"/>
      <c r="G536" s="131"/>
      <c r="H536" s="131"/>
      <c r="I536" s="131"/>
      <c r="J536" s="131"/>
      <c r="K536" s="134"/>
    </row>
    <row r="537" spans="1:12" ht="29.25" customHeight="1">
      <c r="A537" s="1056" t="s">
        <v>855</v>
      </c>
      <c r="B537" s="1076"/>
      <c r="C537" s="1076"/>
      <c r="D537" s="1076"/>
      <c r="E537" s="1076"/>
      <c r="F537" s="1076"/>
      <c r="G537" s="1076"/>
      <c r="H537" s="1076"/>
      <c r="I537" s="1076"/>
      <c r="J537" s="1076"/>
      <c r="K537" s="1076"/>
      <c r="L537" s="224"/>
    </row>
    <row r="538" spans="1:12" ht="29.25" customHeight="1">
      <c r="A538" s="1056" t="s">
        <v>856</v>
      </c>
      <c r="B538" s="1056"/>
      <c r="C538" s="1056"/>
      <c r="D538" s="1056"/>
      <c r="E538" s="1056"/>
      <c r="F538" s="1056"/>
      <c r="G538" s="1056"/>
      <c r="H538" s="1056"/>
      <c r="I538" s="1056"/>
      <c r="J538" s="1056"/>
      <c r="K538" s="1056"/>
      <c r="L538" s="224"/>
    </row>
    <row r="539" spans="1:12" ht="15">
      <c r="A539" s="133"/>
      <c r="B539" s="131"/>
      <c r="C539" s="131"/>
      <c r="D539" s="131"/>
      <c r="E539" s="131"/>
      <c r="F539" s="131"/>
      <c r="G539" s="131"/>
      <c r="H539" s="131"/>
      <c r="I539" s="131"/>
      <c r="J539" s="131"/>
      <c r="K539" s="134"/>
    </row>
    <row r="540" spans="1:12" ht="15">
      <c r="A540" s="981" t="s">
        <v>269</v>
      </c>
      <c r="B540" s="640"/>
      <c r="C540" s="640"/>
      <c r="D540" s="640"/>
      <c r="E540" s="640"/>
      <c r="F540" s="640"/>
      <c r="G540" s="640"/>
      <c r="H540" s="640"/>
      <c r="I540" s="640"/>
      <c r="J540" s="640"/>
      <c r="K540" s="640"/>
    </row>
    <row r="541" spans="1:12" ht="15">
      <c r="A541" s="133"/>
      <c r="B541" s="131"/>
      <c r="C541" s="131"/>
      <c r="D541" s="131"/>
      <c r="E541" s="131"/>
      <c r="F541" s="131"/>
      <c r="G541" s="131"/>
      <c r="H541" s="131"/>
      <c r="I541" s="131"/>
      <c r="J541" s="131"/>
      <c r="K541" s="134"/>
    </row>
    <row r="542" spans="1:12" ht="15">
      <c r="A542" s="971" t="s">
        <v>564</v>
      </c>
      <c r="B542" s="640"/>
      <c r="C542" s="640"/>
      <c r="D542" s="640"/>
      <c r="E542" s="196" t="s">
        <v>271</v>
      </c>
      <c r="F542" s="976">
        <v>1496160.79</v>
      </c>
      <c r="G542" s="976"/>
      <c r="H542" s="4"/>
      <c r="I542" s="4"/>
      <c r="J542" s="131"/>
      <c r="K542" s="134"/>
    </row>
    <row r="543" spans="1:12" ht="15.75" thickBot="1">
      <c r="A543" s="973" t="s">
        <v>277</v>
      </c>
      <c r="B543" s="974"/>
      <c r="C543" s="974"/>
      <c r="D543" s="974"/>
      <c r="E543" s="197" t="s">
        <v>271</v>
      </c>
      <c r="F543" s="1198">
        <f>SUM(F542:G542)</f>
        <v>1496160.79</v>
      </c>
      <c r="G543" s="1198"/>
      <c r="H543" s="131"/>
      <c r="I543" s="131"/>
      <c r="J543" s="992"/>
      <c r="K543" s="992"/>
    </row>
    <row r="544" spans="1:12" ht="15.75" thickTop="1">
      <c r="A544" s="133"/>
      <c r="B544" s="131"/>
      <c r="C544" s="131"/>
      <c r="D544" s="131"/>
      <c r="E544" s="131"/>
      <c r="F544" s="131"/>
      <c r="G544" s="131"/>
      <c r="H544" s="131"/>
      <c r="I544" s="131"/>
      <c r="J544" s="131"/>
      <c r="K544" s="134"/>
    </row>
    <row r="545" spans="1:13" ht="15.75" thickBot="1">
      <c r="A545" s="133"/>
      <c r="B545" s="131"/>
      <c r="C545" s="131"/>
      <c r="D545" s="131"/>
      <c r="E545" s="131"/>
      <c r="F545" s="131"/>
      <c r="G545" s="131"/>
      <c r="H545" s="131"/>
      <c r="I545" s="131"/>
      <c r="J545" s="131"/>
      <c r="K545" s="134"/>
    </row>
    <row r="546" spans="1:13" ht="17.100000000000001" customHeight="1" thickBot="1">
      <c r="A546" s="697" t="s">
        <v>260</v>
      </c>
      <c r="B546" s="699" t="s">
        <v>308</v>
      </c>
      <c r="C546" s="699" t="s">
        <v>168</v>
      </c>
      <c r="D546" s="727"/>
      <c r="E546" s="700"/>
      <c r="F546" s="699" t="s">
        <v>309</v>
      </c>
      <c r="G546" s="700"/>
      <c r="H546" s="658" t="s">
        <v>834</v>
      </c>
      <c r="I546" s="1043"/>
      <c r="J546" s="1043"/>
      <c r="K546" s="1044"/>
    </row>
    <row r="547" spans="1:13" ht="34.5" customHeight="1" thickBot="1">
      <c r="A547" s="993"/>
      <c r="B547" s="1041"/>
      <c r="C547" s="994" t="s">
        <v>835</v>
      </c>
      <c r="D547" s="1073"/>
      <c r="E547" s="729"/>
      <c r="F547" s="697" t="s">
        <v>310</v>
      </c>
      <c r="G547" s="697" t="s">
        <v>833</v>
      </c>
      <c r="H547" s="658" t="s">
        <v>173</v>
      </c>
      <c r="I547" s="1043"/>
      <c r="J547" s="699" t="s">
        <v>312</v>
      </c>
      <c r="K547" s="726"/>
    </row>
    <row r="548" spans="1:13" ht="34.5" customHeight="1" thickBot="1">
      <c r="A548" s="892"/>
      <c r="B548" s="1042"/>
      <c r="C548" s="1042"/>
      <c r="D548" s="1047"/>
      <c r="E548" s="755"/>
      <c r="F548" s="892"/>
      <c r="G548" s="892"/>
      <c r="H548" s="208" t="s">
        <v>313</v>
      </c>
      <c r="I548" s="208" t="s">
        <v>314</v>
      </c>
      <c r="J548" s="1042"/>
      <c r="K548" s="755"/>
    </row>
    <row r="549" spans="1:13" ht="15" customHeight="1">
      <c r="A549" s="369"/>
      <c r="B549" s="369"/>
      <c r="C549" s="1063"/>
      <c r="D549" s="1064"/>
      <c r="E549" s="1065"/>
      <c r="F549" s="369"/>
      <c r="G549" s="369"/>
      <c r="H549" s="369"/>
      <c r="I549" s="371"/>
      <c r="J549" s="1066"/>
      <c r="K549" s="1067"/>
      <c r="L549" s="1192" t="s">
        <v>801</v>
      </c>
      <c r="M549" s="1213"/>
    </row>
    <row r="550" spans="1:13" s="101" customFormat="1" ht="15" customHeight="1">
      <c r="A550" s="374"/>
      <c r="B550" s="374"/>
      <c r="C550" s="1068"/>
      <c r="D550" s="1069"/>
      <c r="E550" s="1070"/>
      <c r="F550" s="374"/>
      <c r="G550" s="374"/>
      <c r="H550" s="374"/>
      <c r="I550" s="375"/>
      <c r="J550" s="1071"/>
      <c r="K550" s="1072"/>
      <c r="L550" s="1194"/>
      <c r="M550" s="1214"/>
    </row>
    <row r="551" spans="1:13" s="101" customFormat="1" ht="15" customHeight="1">
      <c r="A551" s="374"/>
      <c r="B551" s="374"/>
      <c r="C551" s="1068"/>
      <c r="D551" s="1069"/>
      <c r="E551" s="1070"/>
      <c r="F551" s="374"/>
      <c r="G551" s="374"/>
      <c r="H551" s="374"/>
      <c r="I551" s="375"/>
      <c r="J551" s="1071"/>
      <c r="K551" s="1072"/>
      <c r="L551" s="1194"/>
      <c r="M551" s="1214"/>
    </row>
    <row r="552" spans="1:13" s="101" customFormat="1" ht="15" customHeight="1">
      <c r="A552" s="374"/>
      <c r="B552" s="374"/>
      <c r="C552" s="1068"/>
      <c r="D552" s="1069"/>
      <c r="E552" s="1070"/>
      <c r="F552" s="374"/>
      <c r="G552" s="374"/>
      <c r="H552" s="374"/>
      <c r="I552" s="375"/>
      <c r="J552" s="1071"/>
      <c r="K552" s="1072"/>
      <c r="L552" s="1194"/>
      <c r="M552" s="1214"/>
    </row>
    <row r="553" spans="1:13" s="101" customFormat="1" ht="15" customHeight="1">
      <c r="A553" s="374"/>
      <c r="B553" s="374"/>
      <c r="C553" s="1068"/>
      <c r="D553" s="1069"/>
      <c r="E553" s="1070"/>
      <c r="F553" s="374"/>
      <c r="G553" s="374"/>
      <c r="H553" s="374"/>
      <c r="I553" s="375"/>
      <c r="J553" s="1071"/>
      <c r="K553" s="1072"/>
      <c r="L553" s="1194"/>
      <c r="M553" s="1214"/>
    </row>
    <row r="554" spans="1:13" s="101" customFormat="1" ht="15" hidden="1" customHeight="1">
      <c r="A554" s="374"/>
      <c r="B554" s="374"/>
      <c r="C554" s="1068"/>
      <c r="D554" s="1069"/>
      <c r="E554" s="1070"/>
      <c r="F554" s="374"/>
      <c r="G554" s="374"/>
      <c r="H554" s="374"/>
      <c r="I554" s="375"/>
      <c r="J554" s="1071"/>
      <c r="K554" s="1072"/>
      <c r="L554" s="1194"/>
      <c r="M554" s="1214"/>
    </row>
    <row r="555" spans="1:13" s="101" customFormat="1" ht="15" hidden="1" customHeight="1">
      <c r="A555" s="374"/>
      <c r="B555" s="374"/>
      <c r="C555" s="1068"/>
      <c r="D555" s="1069"/>
      <c r="E555" s="1070"/>
      <c r="F555" s="374"/>
      <c r="G555" s="374"/>
      <c r="H555" s="374"/>
      <c r="I555" s="375"/>
      <c r="J555" s="1071"/>
      <c r="K555" s="1072"/>
      <c r="L555" s="1194"/>
      <c r="M555" s="1214"/>
    </row>
    <row r="556" spans="1:13" s="101" customFormat="1" ht="15" hidden="1" customHeight="1">
      <c r="A556" s="374"/>
      <c r="B556" s="374"/>
      <c r="C556" s="1068"/>
      <c r="D556" s="1069"/>
      <c r="E556" s="1070"/>
      <c r="F556" s="374"/>
      <c r="G556" s="374"/>
      <c r="H556" s="374"/>
      <c r="I556" s="375"/>
      <c r="J556" s="1071"/>
      <c r="K556" s="1072"/>
      <c r="L556" s="1194"/>
      <c r="M556" s="1214"/>
    </row>
    <row r="557" spans="1:13" s="101" customFormat="1" ht="15" hidden="1" customHeight="1">
      <c r="A557" s="374"/>
      <c r="B557" s="374"/>
      <c r="C557" s="1068"/>
      <c r="D557" s="1069"/>
      <c r="E557" s="1070"/>
      <c r="F557" s="374"/>
      <c r="G557" s="374"/>
      <c r="H557" s="374"/>
      <c r="I557" s="375"/>
      <c r="J557" s="1071"/>
      <c r="K557" s="1072"/>
      <c r="L557" s="1194"/>
      <c r="M557" s="1214"/>
    </row>
    <row r="558" spans="1:13" s="101" customFormat="1" ht="15" hidden="1" customHeight="1">
      <c r="A558" s="374"/>
      <c r="B558" s="374"/>
      <c r="C558" s="1068"/>
      <c r="D558" s="1069"/>
      <c r="E558" s="1070"/>
      <c r="F558" s="374"/>
      <c r="G558" s="374"/>
      <c r="H558" s="374"/>
      <c r="I558" s="375"/>
      <c r="J558" s="1071"/>
      <c r="K558" s="1072"/>
      <c r="L558" s="1194"/>
      <c r="M558" s="1214"/>
    </row>
    <row r="559" spans="1:13" s="101" customFormat="1" ht="15" hidden="1" customHeight="1">
      <c r="A559" s="374"/>
      <c r="B559" s="374"/>
      <c r="C559" s="1068"/>
      <c r="D559" s="1069"/>
      <c r="E559" s="1070"/>
      <c r="F559" s="374"/>
      <c r="G559" s="374"/>
      <c r="H559" s="374"/>
      <c r="I559" s="375"/>
      <c r="J559" s="1071"/>
      <c r="K559" s="1072"/>
      <c r="L559" s="1194"/>
      <c r="M559" s="1214"/>
    </row>
    <row r="560" spans="1:13" s="101" customFormat="1" ht="15" hidden="1" customHeight="1">
      <c r="A560" s="374"/>
      <c r="B560" s="374"/>
      <c r="C560" s="1068"/>
      <c r="D560" s="1069"/>
      <c r="E560" s="1070"/>
      <c r="F560" s="374"/>
      <c r="G560" s="374"/>
      <c r="H560" s="374"/>
      <c r="I560" s="375"/>
      <c r="J560" s="1071"/>
      <c r="K560" s="1072"/>
      <c r="L560" s="1194"/>
      <c r="M560" s="1214"/>
    </row>
    <row r="561" spans="1:13" s="101" customFormat="1" ht="15" hidden="1" customHeight="1">
      <c r="A561" s="374"/>
      <c r="B561" s="374"/>
      <c r="C561" s="1068"/>
      <c r="D561" s="1069"/>
      <c r="E561" s="1070"/>
      <c r="F561" s="374"/>
      <c r="G561" s="374"/>
      <c r="H561" s="374"/>
      <c r="I561" s="375"/>
      <c r="J561" s="1071"/>
      <c r="K561" s="1072"/>
      <c r="L561" s="1194"/>
      <c r="M561" s="1214"/>
    </row>
    <row r="562" spans="1:13" s="101" customFormat="1" ht="15" hidden="1" customHeight="1">
      <c r="A562" s="374"/>
      <c r="B562" s="374"/>
      <c r="C562" s="1068"/>
      <c r="D562" s="1069"/>
      <c r="E562" s="1070"/>
      <c r="F562" s="374"/>
      <c r="G562" s="374"/>
      <c r="H562" s="374"/>
      <c r="I562" s="375"/>
      <c r="J562" s="1071"/>
      <c r="K562" s="1072"/>
      <c r="L562" s="1194"/>
      <c r="M562" s="1214"/>
    </row>
    <row r="563" spans="1:13" s="101" customFormat="1" ht="15" hidden="1" customHeight="1">
      <c r="A563" s="374"/>
      <c r="B563" s="374"/>
      <c r="C563" s="1068"/>
      <c r="D563" s="1069"/>
      <c r="E563" s="1070"/>
      <c r="F563" s="374"/>
      <c r="G563" s="374"/>
      <c r="H563" s="374"/>
      <c r="I563" s="375"/>
      <c r="J563" s="1071"/>
      <c r="K563" s="1072"/>
      <c r="L563" s="1194"/>
      <c r="M563" s="1214"/>
    </row>
    <row r="564" spans="1:13" s="101" customFormat="1" ht="15" hidden="1" customHeight="1">
      <c r="A564" s="374"/>
      <c r="B564" s="374"/>
      <c r="C564" s="1068"/>
      <c r="D564" s="1069"/>
      <c r="E564" s="1070"/>
      <c r="F564" s="374"/>
      <c r="G564" s="374"/>
      <c r="H564" s="374"/>
      <c r="I564" s="375"/>
      <c r="J564" s="1071"/>
      <c r="K564" s="1072"/>
      <c r="L564" s="1194"/>
      <c r="M564" s="1214"/>
    </row>
    <row r="565" spans="1:13" s="101" customFormat="1" ht="15" hidden="1" customHeight="1">
      <c r="A565" s="374"/>
      <c r="B565" s="374"/>
      <c r="C565" s="1068"/>
      <c r="D565" s="1069"/>
      <c r="E565" s="1070"/>
      <c r="F565" s="374"/>
      <c r="G565" s="374"/>
      <c r="H565" s="374"/>
      <c r="I565" s="375"/>
      <c r="J565" s="1071"/>
      <c r="K565" s="1072"/>
      <c r="L565" s="1194"/>
      <c r="M565" s="1214"/>
    </row>
    <row r="566" spans="1:13" s="101" customFormat="1" ht="15" hidden="1" customHeight="1">
      <c r="A566" s="374"/>
      <c r="B566" s="374"/>
      <c r="C566" s="1068"/>
      <c r="D566" s="1069"/>
      <c r="E566" s="1070"/>
      <c r="F566" s="374"/>
      <c r="G566" s="374"/>
      <c r="H566" s="374"/>
      <c r="I566" s="375"/>
      <c r="J566" s="1071"/>
      <c r="K566" s="1072"/>
      <c r="L566" s="1194"/>
      <c r="M566" s="1214"/>
    </row>
    <row r="567" spans="1:13" s="101" customFormat="1" ht="15" hidden="1" customHeight="1">
      <c r="A567" s="374"/>
      <c r="B567" s="374"/>
      <c r="C567" s="1068"/>
      <c r="D567" s="1069"/>
      <c r="E567" s="1070"/>
      <c r="F567" s="374"/>
      <c r="G567" s="374"/>
      <c r="H567" s="374"/>
      <c r="I567" s="375"/>
      <c r="J567" s="1071"/>
      <c r="K567" s="1072"/>
      <c r="L567" s="1194"/>
      <c r="M567" s="1214"/>
    </row>
    <row r="568" spans="1:13" s="101" customFormat="1" ht="15" hidden="1" customHeight="1">
      <c r="A568" s="374"/>
      <c r="B568" s="374"/>
      <c r="C568" s="1068"/>
      <c r="D568" s="1069"/>
      <c r="E568" s="1070"/>
      <c r="F568" s="374"/>
      <c r="G568" s="374"/>
      <c r="H568" s="374"/>
      <c r="I568" s="375"/>
      <c r="J568" s="1071"/>
      <c r="K568" s="1072"/>
      <c r="L568" s="1194"/>
      <c r="M568" s="1214"/>
    </row>
    <row r="569" spans="1:13" s="101" customFormat="1" ht="15" hidden="1" customHeight="1">
      <c r="A569" s="374"/>
      <c r="B569" s="374"/>
      <c r="C569" s="1068"/>
      <c r="D569" s="1069"/>
      <c r="E569" s="1070"/>
      <c r="F569" s="374"/>
      <c r="G569" s="374"/>
      <c r="H569" s="374"/>
      <c r="I569" s="375"/>
      <c r="J569" s="1071"/>
      <c r="K569" s="1072"/>
      <c r="L569" s="1194"/>
      <c r="M569" s="1214"/>
    </row>
    <row r="570" spans="1:13" s="101" customFormat="1" ht="15" hidden="1" customHeight="1">
      <c r="A570" s="374"/>
      <c r="B570" s="374"/>
      <c r="C570" s="1068"/>
      <c r="D570" s="1069"/>
      <c r="E570" s="1070"/>
      <c r="F570" s="374"/>
      <c r="G570" s="374"/>
      <c r="H570" s="374"/>
      <c r="I570" s="375"/>
      <c r="J570" s="1071"/>
      <c r="K570" s="1072"/>
      <c r="L570" s="1194"/>
      <c r="M570" s="1214"/>
    </row>
    <row r="571" spans="1:13" s="101" customFormat="1" ht="15" customHeight="1" thickBot="1">
      <c r="A571" s="374"/>
      <c r="B571" s="374"/>
      <c r="C571" s="1068"/>
      <c r="D571" s="1069"/>
      <c r="E571" s="1070"/>
      <c r="F571" s="374"/>
      <c r="G571" s="374"/>
      <c r="H571" s="374"/>
      <c r="I571" s="375"/>
      <c r="J571" s="1071"/>
      <c r="K571" s="1072"/>
      <c r="L571" s="1194"/>
      <c r="M571" s="1214"/>
    </row>
    <row r="572" spans="1:13" s="199" customFormat="1" ht="15" customHeight="1" thickBot="1">
      <c r="A572" s="658" t="s">
        <v>70</v>
      </c>
      <c r="B572" s="659"/>
      <c r="C572" s="659"/>
      <c r="D572" s="659"/>
      <c r="E572" s="660"/>
      <c r="F572" s="212">
        <v>0</v>
      </c>
      <c r="G572" s="212">
        <v>0</v>
      </c>
      <c r="H572" s="212">
        <v>0</v>
      </c>
      <c r="I572" s="212">
        <v>0</v>
      </c>
      <c r="J572" s="1039">
        <f>SUM(J549:K571)</f>
        <v>0</v>
      </c>
      <c r="K572" s="1040"/>
      <c r="L572" s="1194"/>
      <c r="M572" s="1214"/>
    </row>
    <row r="573" spans="1:13" ht="15">
      <c r="A573" s="555"/>
      <c r="B573" s="556"/>
      <c r="C573" s="556"/>
      <c r="D573" s="556"/>
      <c r="E573" s="556"/>
      <c r="F573" s="556"/>
      <c r="G573" s="556"/>
      <c r="H573" s="556"/>
      <c r="I573" s="556"/>
      <c r="J573" s="556"/>
      <c r="K573" s="134"/>
    </row>
    <row r="574" spans="1:13" ht="15">
      <c r="A574" s="555"/>
      <c r="B574" s="556"/>
      <c r="C574" s="556"/>
      <c r="D574" s="556"/>
      <c r="E574" s="556"/>
      <c r="F574" s="556"/>
      <c r="G574" s="556"/>
      <c r="H574" s="556"/>
      <c r="I574" s="556"/>
      <c r="J574" s="556"/>
      <c r="K574" s="134"/>
    </row>
    <row r="575" spans="1:13" ht="15" hidden="1">
      <c r="A575" s="555"/>
      <c r="B575" s="556"/>
      <c r="C575" s="556"/>
      <c r="D575" s="556"/>
      <c r="E575" s="556"/>
      <c r="F575" s="556"/>
      <c r="G575" s="556"/>
      <c r="H575" s="556"/>
      <c r="I575" s="556"/>
      <c r="J575" s="556"/>
      <c r="K575" s="134"/>
    </row>
    <row r="576" spans="1:13" ht="15" hidden="1">
      <c r="A576" s="555"/>
      <c r="B576" s="556"/>
      <c r="C576" s="556"/>
      <c r="D576" s="556"/>
      <c r="E576" s="556"/>
      <c r="F576" s="556"/>
      <c r="G576" s="556"/>
      <c r="H576" s="556"/>
      <c r="I576" s="556"/>
      <c r="J576" s="556"/>
      <c r="K576" s="134"/>
    </row>
    <row r="577" spans="1:11" ht="15" hidden="1">
      <c r="A577" s="555"/>
      <c r="B577" s="556"/>
      <c r="C577" s="556"/>
      <c r="D577" s="556"/>
      <c r="E577" s="556"/>
      <c r="F577" s="556"/>
      <c r="G577" s="556"/>
      <c r="H577" s="556"/>
      <c r="I577" s="556"/>
      <c r="J577" s="556"/>
      <c r="K577" s="134"/>
    </row>
    <row r="578" spans="1:11" ht="15" hidden="1">
      <c r="A578" s="555"/>
      <c r="B578" s="556"/>
      <c r="C578" s="556"/>
      <c r="D578" s="556"/>
      <c r="E578" s="556"/>
      <c r="F578" s="556"/>
      <c r="G578" s="556"/>
      <c r="H578" s="556"/>
      <c r="I578" s="556"/>
      <c r="J578" s="556"/>
      <c r="K578" s="134"/>
    </row>
    <row r="579" spans="1:11" ht="15" hidden="1">
      <c r="A579" s="555"/>
      <c r="B579" s="556"/>
      <c r="C579" s="556"/>
      <c r="D579" s="556"/>
      <c r="E579" s="556"/>
      <c r="F579" s="556"/>
      <c r="G579" s="556"/>
      <c r="H579" s="556"/>
      <c r="I579" s="556"/>
      <c r="J579" s="556"/>
      <c r="K579" s="134"/>
    </row>
    <row r="580" spans="1:11" ht="15" hidden="1">
      <c r="A580" s="555"/>
      <c r="B580" s="556"/>
      <c r="C580" s="556"/>
      <c r="D580" s="556"/>
      <c r="E580" s="556"/>
      <c r="F580" s="556"/>
      <c r="G580" s="556"/>
      <c r="H580" s="556"/>
      <c r="I580" s="556"/>
      <c r="J580" s="556"/>
      <c r="K580" s="134"/>
    </row>
    <row r="581" spans="1:11" ht="15" hidden="1">
      <c r="A581" s="555"/>
      <c r="B581" s="556"/>
      <c r="C581" s="556"/>
      <c r="D581" s="556"/>
      <c r="E581" s="556"/>
      <c r="F581" s="556"/>
      <c r="G581" s="556"/>
      <c r="H581" s="556"/>
      <c r="I581" s="556"/>
      <c r="J581" s="556"/>
      <c r="K581" s="134"/>
    </row>
    <row r="582" spans="1:11" ht="15" hidden="1">
      <c r="A582" s="555"/>
      <c r="B582" s="556"/>
      <c r="C582" s="556"/>
      <c r="D582" s="556"/>
      <c r="E582" s="556"/>
      <c r="F582" s="556"/>
      <c r="G582" s="556"/>
      <c r="H582" s="556"/>
      <c r="I582" s="556"/>
      <c r="J582" s="556"/>
      <c r="K582" s="134"/>
    </row>
    <row r="583" spans="1:11" ht="15" hidden="1">
      <c r="A583" s="555"/>
      <c r="B583" s="556"/>
      <c r="C583" s="556"/>
      <c r="D583" s="556"/>
      <c r="E583" s="556"/>
      <c r="F583" s="556"/>
      <c r="G583" s="556"/>
      <c r="H583" s="556"/>
      <c r="I583" s="556"/>
      <c r="J583" s="556"/>
      <c r="K583" s="134"/>
    </row>
    <row r="584" spans="1:11" ht="15" hidden="1">
      <c r="A584" s="555"/>
      <c r="B584" s="556"/>
      <c r="C584" s="556"/>
      <c r="D584" s="556"/>
      <c r="E584" s="556"/>
      <c r="F584" s="556"/>
      <c r="G584" s="556"/>
      <c r="H584" s="556"/>
      <c r="I584" s="556"/>
      <c r="J584" s="556"/>
      <c r="K584" s="134"/>
    </row>
    <row r="585" spans="1:11" ht="15" hidden="1">
      <c r="A585" s="555"/>
      <c r="B585" s="556"/>
      <c r="C585" s="556"/>
      <c r="D585" s="556"/>
      <c r="E585" s="556"/>
      <c r="F585" s="556"/>
      <c r="G585" s="556"/>
      <c r="H585" s="556"/>
      <c r="I585" s="556"/>
      <c r="J585" s="556"/>
      <c r="K585" s="134"/>
    </row>
    <row r="586" spans="1:11" ht="15">
      <c r="A586" s="555"/>
      <c r="B586" s="556"/>
      <c r="C586" s="556"/>
      <c r="D586" s="556"/>
      <c r="E586" s="556"/>
      <c r="F586" s="556"/>
      <c r="G586" s="556"/>
      <c r="H586" s="556"/>
      <c r="I586" s="556"/>
      <c r="J586" s="556"/>
      <c r="K586" s="134"/>
    </row>
    <row r="587" spans="1:11" ht="27.75" customHeight="1">
      <c r="A587" s="977" t="s">
        <v>325</v>
      </c>
      <c r="B587" s="1017"/>
      <c r="C587" s="1017"/>
      <c r="D587" s="1017"/>
      <c r="E587" s="1017"/>
      <c r="F587" s="1017"/>
      <c r="G587" s="1017"/>
      <c r="H587" s="1017"/>
      <c r="I587" s="1017"/>
      <c r="J587" s="1017"/>
      <c r="K587" s="1017"/>
    </row>
    <row r="591" spans="1:11" s="198" customFormat="1" ht="15" customHeight="1">
      <c r="A591" s="961" t="s">
        <v>300</v>
      </c>
      <c r="B591" s="962"/>
      <c r="C591" s="962"/>
      <c r="D591" s="962"/>
      <c r="E591" s="962"/>
      <c r="F591" s="962"/>
      <c r="G591" s="962"/>
      <c r="H591" s="962"/>
      <c r="I591" s="962"/>
      <c r="J591" s="962"/>
      <c r="K591" s="962"/>
    </row>
    <row r="593" spans="1:11" ht="30" customHeight="1">
      <c r="A593" s="669" t="s">
        <v>301</v>
      </c>
      <c r="B593" s="642"/>
      <c r="C593" s="642"/>
      <c r="D593" s="642"/>
      <c r="E593" s="642"/>
      <c r="F593" s="642"/>
      <c r="G593" s="642"/>
      <c r="H593" s="642"/>
      <c r="I593" s="642"/>
      <c r="J593" s="642"/>
      <c r="K593" s="642"/>
    </row>
    <row r="596" spans="1:11" ht="17.100000000000001" customHeight="1">
      <c r="A596" s="643" t="s">
        <v>302</v>
      </c>
      <c r="B596" s="640"/>
      <c r="C596" s="640"/>
      <c r="D596" s="640"/>
      <c r="E596" s="640"/>
      <c r="F596" s="640"/>
      <c r="G596" s="640"/>
      <c r="H596" s="640"/>
      <c r="I596" s="640"/>
      <c r="J596" s="640"/>
      <c r="K596" s="640"/>
    </row>
    <row r="598" spans="1:11" ht="30" customHeight="1">
      <c r="A598" s="669" t="s">
        <v>301</v>
      </c>
      <c r="B598" s="642"/>
      <c r="C598" s="642"/>
      <c r="D598" s="642"/>
      <c r="E598" s="642"/>
      <c r="F598" s="642"/>
      <c r="G598" s="642"/>
      <c r="H598" s="642"/>
      <c r="I598" s="642"/>
      <c r="J598" s="642"/>
      <c r="K598" s="642"/>
    </row>
  </sheetData>
  <mergeCells count="738">
    <mergeCell ref="L78:N90"/>
    <mergeCell ref="L254:M262"/>
    <mergeCell ref="L325:M333"/>
    <mergeCell ref="L396:M404"/>
    <mergeCell ref="L455:M478"/>
    <mergeCell ref="L549:M572"/>
    <mergeCell ref="A596:K596"/>
    <mergeCell ref="A598:K598"/>
    <mergeCell ref="A543:D543"/>
    <mergeCell ref="F543:G543"/>
    <mergeCell ref="J543:K543"/>
    <mergeCell ref="A587:K587"/>
    <mergeCell ref="A591:K591"/>
    <mergeCell ref="A593:K593"/>
    <mergeCell ref="A537:K537"/>
    <mergeCell ref="A540:K540"/>
    <mergeCell ref="A542:D542"/>
    <mergeCell ref="F542:G542"/>
    <mergeCell ref="C549:E549"/>
    <mergeCell ref="J549:K549"/>
    <mergeCell ref="C550:E550"/>
    <mergeCell ref="J550:K550"/>
    <mergeCell ref="C551:E551"/>
    <mergeCell ref="J551:K551"/>
    <mergeCell ref="C552:E552"/>
    <mergeCell ref="J552:K552"/>
    <mergeCell ref="C553:E553"/>
    <mergeCell ref="J553:K553"/>
    <mergeCell ref="C554:E554"/>
    <mergeCell ref="J554:K554"/>
    <mergeCell ref="A531:K531"/>
    <mergeCell ref="A533:K533"/>
    <mergeCell ref="A535:K535"/>
    <mergeCell ref="A538:K538"/>
    <mergeCell ref="A524:G525"/>
    <mergeCell ref="H524:I524"/>
    <mergeCell ref="H525:I525"/>
    <mergeCell ref="A526:D528"/>
    <mergeCell ref="E526:I526"/>
    <mergeCell ref="E527:I527"/>
    <mergeCell ref="E528:I528"/>
    <mergeCell ref="A520:G521"/>
    <mergeCell ref="H520:I520"/>
    <mergeCell ref="H521:I521"/>
    <mergeCell ref="A522:G523"/>
    <mergeCell ref="H522:I522"/>
    <mergeCell ref="H523:I523"/>
    <mergeCell ref="H516:H517"/>
    <mergeCell ref="I516:I517"/>
    <mergeCell ref="A518:A519"/>
    <mergeCell ref="B518:G519"/>
    <mergeCell ref="H518:I518"/>
    <mergeCell ref="H519:I519"/>
    <mergeCell ref="A516:A517"/>
    <mergeCell ref="B516:B517"/>
    <mergeCell ref="D516:D517"/>
    <mergeCell ref="E516:E517"/>
    <mergeCell ref="F516:F517"/>
    <mergeCell ref="G516:G517"/>
    <mergeCell ref="D514:D515"/>
    <mergeCell ref="E514:E515"/>
    <mergeCell ref="F514:F515"/>
    <mergeCell ref="G514:G515"/>
    <mergeCell ref="H514:H515"/>
    <mergeCell ref="I514:I515"/>
    <mergeCell ref="A512:A515"/>
    <mergeCell ref="D512:D513"/>
    <mergeCell ref="E512:E513"/>
    <mergeCell ref="F512:F513"/>
    <mergeCell ref="G512:G513"/>
    <mergeCell ref="H512:H513"/>
    <mergeCell ref="A510:A511"/>
    <mergeCell ref="B510:B511"/>
    <mergeCell ref="D510:D511"/>
    <mergeCell ref="E510:E511"/>
    <mergeCell ref="F510:F511"/>
    <mergeCell ref="G510:G511"/>
    <mergeCell ref="H510:H511"/>
    <mergeCell ref="I510:I511"/>
    <mergeCell ref="I512:I513"/>
    <mergeCell ref="A481:K481"/>
    <mergeCell ref="A483:K483"/>
    <mergeCell ref="A503:K503"/>
    <mergeCell ref="A504:K504"/>
    <mergeCell ref="A505:K505"/>
    <mergeCell ref="A508:A509"/>
    <mergeCell ref="B508:B509"/>
    <mergeCell ref="D508:D509"/>
    <mergeCell ref="F508:G508"/>
    <mergeCell ref="H508:I508"/>
    <mergeCell ref="J508:K508"/>
    <mergeCell ref="C476:E476"/>
    <mergeCell ref="J476:K476"/>
    <mergeCell ref="C477:E477"/>
    <mergeCell ref="J477:K477"/>
    <mergeCell ref="A478:E478"/>
    <mergeCell ref="J478:K478"/>
    <mergeCell ref="C473:E473"/>
    <mergeCell ref="J473:K473"/>
    <mergeCell ref="C474:E474"/>
    <mergeCell ref="J474:K474"/>
    <mergeCell ref="C475:E475"/>
    <mergeCell ref="J475:K475"/>
    <mergeCell ref="C470:E470"/>
    <mergeCell ref="J470:K470"/>
    <mergeCell ref="C471:E471"/>
    <mergeCell ref="J471:K471"/>
    <mergeCell ref="C472:E472"/>
    <mergeCell ref="J472:K472"/>
    <mergeCell ref="C467:E467"/>
    <mergeCell ref="J467:K467"/>
    <mergeCell ref="C468:E468"/>
    <mergeCell ref="J468:K468"/>
    <mergeCell ref="C469:E469"/>
    <mergeCell ref="J469:K469"/>
    <mergeCell ref="C464:E464"/>
    <mergeCell ref="J464:K464"/>
    <mergeCell ref="C465:E465"/>
    <mergeCell ref="J465:K465"/>
    <mergeCell ref="C466:E466"/>
    <mergeCell ref="J466:K466"/>
    <mergeCell ref="C461:E461"/>
    <mergeCell ref="J461:K461"/>
    <mergeCell ref="C462:E462"/>
    <mergeCell ref="J462:K462"/>
    <mergeCell ref="C463:E463"/>
    <mergeCell ref="J463:K463"/>
    <mergeCell ref="C458:E458"/>
    <mergeCell ref="J458:K458"/>
    <mergeCell ref="C459:E459"/>
    <mergeCell ref="J459:K459"/>
    <mergeCell ref="C460:E460"/>
    <mergeCell ref="J460:K460"/>
    <mergeCell ref="J453:K454"/>
    <mergeCell ref="C455:E455"/>
    <mergeCell ref="J455:K455"/>
    <mergeCell ref="C456:E456"/>
    <mergeCell ref="J456:K456"/>
    <mergeCell ref="C457:E457"/>
    <mergeCell ref="J457:K457"/>
    <mergeCell ref="A450:K450"/>
    <mergeCell ref="A452:A454"/>
    <mergeCell ref="B452:B454"/>
    <mergeCell ref="C452:E452"/>
    <mergeCell ref="F452:G452"/>
    <mergeCell ref="H452:K452"/>
    <mergeCell ref="C453:E454"/>
    <mergeCell ref="F453:F454"/>
    <mergeCell ref="G453:G454"/>
    <mergeCell ref="H453:I453"/>
    <mergeCell ref="A442:K442"/>
    <mergeCell ref="A444:K444"/>
    <mergeCell ref="A446:D446"/>
    <mergeCell ref="F446:G446"/>
    <mergeCell ref="A447:D447"/>
    <mergeCell ref="F447:G447"/>
    <mergeCell ref="J447:K447"/>
    <mergeCell ref="A432:K432"/>
    <mergeCell ref="A435:K435"/>
    <mergeCell ref="A437:K437"/>
    <mergeCell ref="A439:K439"/>
    <mergeCell ref="A426:G427"/>
    <mergeCell ref="H426:I426"/>
    <mergeCell ref="H427:I427"/>
    <mergeCell ref="A428:D430"/>
    <mergeCell ref="E428:I428"/>
    <mergeCell ref="E429:I429"/>
    <mergeCell ref="E430:I430"/>
    <mergeCell ref="A422:G423"/>
    <mergeCell ref="H422:I422"/>
    <mergeCell ref="H423:I423"/>
    <mergeCell ref="A424:G425"/>
    <mergeCell ref="H424:I424"/>
    <mergeCell ref="H425:I425"/>
    <mergeCell ref="G418:G419"/>
    <mergeCell ref="H418:H419"/>
    <mergeCell ref="I418:I419"/>
    <mergeCell ref="A420:A421"/>
    <mergeCell ref="B420:G421"/>
    <mergeCell ref="H420:I420"/>
    <mergeCell ref="H421:I421"/>
    <mergeCell ref="E416:E417"/>
    <mergeCell ref="F416:F417"/>
    <mergeCell ref="G416:G417"/>
    <mergeCell ref="H416:H417"/>
    <mergeCell ref="I416:I417"/>
    <mergeCell ref="A418:A419"/>
    <mergeCell ref="B418:B419"/>
    <mergeCell ref="D418:D419"/>
    <mergeCell ref="E418:E419"/>
    <mergeCell ref="F418:F419"/>
    <mergeCell ref="H412:H413"/>
    <mergeCell ref="I412:I413"/>
    <mergeCell ref="A414:A417"/>
    <mergeCell ref="D414:D415"/>
    <mergeCell ref="E414:E415"/>
    <mergeCell ref="F414:F415"/>
    <mergeCell ref="G414:G415"/>
    <mergeCell ref="H414:H415"/>
    <mergeCell ref="I414:I415"/>
    <mergeCell ref="D416:D417"/>
    <mergeCell ref="A412:A413"/>
    <mergeCell ref="B412:B413"/>
    <mergeCell ref="D412:D413"/>
    <mergeCell ref="E412:E413"/>
    <mergeCell ref="F412:F413"/>
    <mergeCell ref="G412:G413"/>
    <mergeCell ref="A410:A411"/>
    <mergeCell ref="B410:B411"/>
    <mergeCell ref="D410:D411"/>
    <mergeCell ref="F410:G410"/>
    <mergeCell ref="H410:I410"/>
    <mergeCell ref="J410:K410"/>
    <mergeCell ref="C402:E402"/>
    <mergeCell ref="J402:K402"/>
    <mergeCell ref="C403:E403"/>
    <mergeCell ref="J403:K403"/>
    <mergeCell ref="A404:E404"/>
    <mergeCell ref="J404:K404"/>
    <mergeCell ref="C399:E399"/>
    <mergeCell ref="J399:K399"/>
    <mergeCell ref="C400:E400"/>
    <mergeCell ref="J400:K400"/>
    <mergeCell ref="C401:E401"/>
    <mergeCell ref="J401:K401"/>
    <mergeCell ref="J394:K395"/>
    <mergeCell ref="C396:E396"/>
    <mergeCell ref="J396:K396"/>
    <mergeCell ref="C397:E397"/>
    <mergeCell ref="J397:K397"/>
    <mergeCell ref="C398:E398"/>
    <mergeCell ref="J398:K398"/>
    <mergeCell ref="A391:K391"/>
    <mergeCell ref="A393:A395"/>
    <mergeCell ref="B393:B395"/>
    <mergeCell ref="C393:E393"/>
    <mergeCell ref="F393:G393"/>
    <mergeCell ref="H393:K393"/>
    <mergeCell ref="C394:E395"/>
    <mergeCell ref="F394:F395"/>
    <mergeCell ref="G394:G395"/>
    <mergeCell ref="H394:I394"/>
    <mergeCell ref="A380:D380"/>
    <mergeCell ref="F380:G380"/>
    <mergeCell ref="J380:K380"/>
    <mergeCell ref="A383:K383"/>
    <mergeCell ref="A387:K387"/>
    <mergeCell ref="A389:K389"/>
    <mergeCell ref="A377:K377"/>
    <mergeCell ref="A379:D379"/>
    <mergeCell ref="F379:G379"/>
    <mergeCell ref="J379:K379"/>
    <mergeCell ref="A364:K364"/>
    <mergeCell ref="A368:K368"/>
    <mergeCell ref="A370:K370"/>
    <mergeCell ref="A372:K372"/>
    <mergeCell ref="A374:K374"/>
    <mergeCell ref="A358:G359"/>
    <mergeCell ref="H358:I358"/>
    <mergeCell ref="H359:I359"/>
    <mergeCell ref="A360:D362"/>
    <mergeCell ref="E360:I360"/>
    <mergeCell ref="E361:I361"/>
    <mergeCell ref="E362:I362"/>
    <mergeCell ref="A350:A351"/>
    <mergeCell ref="B350:B351"/>
    <mergeCell ref="D350:D351"/>
    <mergeCell ref="E350:E351"/>
    <mergeCell ref="F350:F351"/>
    <mergeCell ref="A354:G355"/>
    <mergeCell ref="H354:I354"/>
    <mergeCell ref="H355:I355"/>
    <mergeCell ref="A356:G357"/>
    <mergeCell ref="H356:I356"/>
    <mergeCell ref="H357:I357"/>
    <mergeCell ref="G350:G351"/>
    <mergeCell ref="H350:H351"/>
    <mergeCell ref="I350:I351"/>
    <mergeCell ref="A352:A353"/>
    <mergeCell ref="B352:G353"/>
    <mergeCell ref="H352:I352"/>
    <mergeCell ref="H353:I353"/>
    <mergeCell ref="H344:H345"/>
    <mergeCell ref="I344:I345"/>
    <mergeCell ref="A346:A349"/>
    <mergeCell ref="D346:D347"/>
    <mergeCell ref="E346:E347"/>
    <mergeCell ref="F346:F347"/>
    <mergeCell ref="G346:G347"/>
    <mergeCell ref="H346:H347"/>
    <mergeCell ref="I346:I347"/>
    <mergeCell ref="D348:D349"/>
    <mergeCell ref="A344:A345"/>
    <mergeCell ref="B344:B345"/>
    <mergeCell ref="D344:D345"/>
    <mergeCell ref="E344:E345"/>
    <mergeCell ref="F344:F345"/>
    <mergeCell ref="G344:G345"/>
    <mergeCell ref="E348:E349"/>
    <mergeCell ref="F348:F349"/>
    <mergeCell ref="G348:G349"/>
    <mergeCell ref="H348:H349"/>
    <mergeCell ref="I348:I349"/>
    <mergeCell ref="A333:E333"/>
    <mergeCell ref="J333:K333"/>
    <mergeCell ref="A336:K336"/>
    <mergeCell ref="A338:K338"/>
    <mergeCell ref="A342:A343"/>
    <mergeCell ref="B342:B343"/>
    <mergeCell ref="D342:D343"/>
    <mergeCell ref="F342:G342"/>
    <mergeCell ref="H342:I342"/>
    <mergeCell ref="J342:K342"/>
    <mergeCell ref="C330:E330"/>
    <mergeCell ref="J330:K330"/>
    <mergeCell ref="C331:E331"/>
    <mergeCell ref="J331:K331"/>
    <mergeCell ref="C332:E332"/>
    <mergeCell ref="J332:K332"/>
    <mergeCell ref="C327:E327"/>
    <mergeCell ref="J327:K327"/>
    <mergeCell ref="C328:E328"/>
    <mergeCell ref="J328:K328"/>
    <mergeCell ref="C329:E329"/>
    <mergeCell ref="J329:K329"/>
    <mergeCell ref="C325:E325"/>
    <mergeCell ref="J325:K325"/>
    <mergeCell ref="C326:E326"/>
    <mergeCell ref="J326:K326"/>
    <mergeCell ref="A317:K317"/>
    <mergeCell ref="A320:K320"/>
    <mergeCell ref="A322:A324"/>
    <mergeCell ref="B322:B324"/>
    <mergeCell ref="C322:E322"/>
    <mergeCell ref="F322:G322"/>
    <mergeCell ref="H322:K322"/>
    <mergeCell ref="C323:E324"/>
    <mergeCell ref="F323:F324"/>
    <mergeCell ref="G323:G324"/>
    <mergeCell ref="A293:K293"/>
    <mergeCell ref="A296:K296"/>
    <mergeCell ref="A298:K298"/>
    <mergeCell ref="A300:K300"/>
    <mergeCell ref="A307:K307"/>
    <mergeCell ref="A287:G288"/>
    <mergeCell ref="H287:I287"/>
    <mergeCell ref="H288:I288"/>
    <mergeCell ref="A289:D291"/>
    <mergeCell ref="E289:I289"/>
    <mergeCell ref="E290:I290"/>
    <mergeCell ref="E291:I291"/>
    <mergeCell ref="A301:K301"/>
    <mergeCell ref="A302:K302"/>
    <mergeCell ref="A304:J304"/>
    <mergeCell ref="A303:K303"/>
    <mergeCell ref="A279:A280"/>
    <mergeCell ref="B279:B280"/>
    <mergeCell ref="D279:D280"/>
    <mergeCell ref="E279:E280"/>
    <mergeCell ref="F279:F280"/>
    <mergeCell ref="A283:G284"/>
    <mergeCell ref="H283:I283"/>
    <mergeCell ref="H284:I284"/>
    <mergeCell ref="A285:G286"/>
    <mergeCell ref="H285:I285"/>
    <mergeCell ref="H286:I286"/>
    <mergeCell ref="G279:G280"/>
    <mergeCell ref="H279:H280"/>
    <mergeCell ref="I279:I280"/>
    <mergeCell ref="A281:A282"/>
    <mergeCell ref="B281:G282"/>
    <mergeCell ref="H281:I281"/>
    <mergeCell ref="H282:I282"/>
    <mergeCell ref="H273:H274"/>
    <mergeCell ref="I273:I274"/>
    <mergeCell ref="A275:A278"/>
    <mergeCell ref="D275:D276"/>
    <mergeCell ref="E275:E276"/>
    <mergeCell ref="F275:F276"/>
    <mergeCell ref="G275:G276"/>
    <mergeCell ref="H275:H276"/>
    <mergeCell ref="I275:I276"/>
    <mergeCell ref="D277:D278"/>
    <mergeCell ref="A273:A274"/>
    <mergeCell ref="B273:B274"/>
    <mergeCell ref="D273:D274"/>
    <mergeCell ref="E273:E274"/>
    <mergeCell ref="F273:F274"/>
    <mergeCell ref="G273:G274"/>
    <mergeCell ref="E277:E278"/>
    <mergeCell ref="F277:F278"/>
    <mergeCell ref="G277:G278"/>
    <mergeCell ref="H277:H278"/>
    <mergeCell ref="I277:I278"/>
    <mergeCell ref="A263:E263"/>
    <mergeCell ref="J263:K263"/>
    <mergeCell ref="A266:K266"/>
    <mergeCell ref="A268:K268"/>
    <mergeCell ref="A271:A272"/>
    <mergeCell ref="B271:B272"/>
    <mergeCell ref="D271:D272"/>
    <mergeCell ref="F271:G271"/>
    <mergeCell ref="H271:I271"/>
    <mergeCell ref="J271:K271"/>
    <mergeCell ref="C260:E260"/>
    <mergeCell ref="J260:K260"/>
    <mergeCell ref="C261:E261"/>
    <mergeCell ref="J261:K261"/>
    <mergeCell ref="C262:E262"/>
    <mergeCell ref="J262:K262"/>
    <mergeCell ref="C257:E257"/>
    <mergeCell ref="J257:K257"/>
    <mergeCell ref="C258:E258"/>
    <mergeCell ref="J258:K258"/>
    <mergeCell ref="C259:E259"/>
    <mergeCell ref="J259:K259"/>
    <mergeCell ref="J252:K253"/>
    <mergeCell ref="C254:E254"/>
    <mergeCell ref="J254:K254"/>
    <mergeCell ref="C255:E255"/>
    <mergeCell ref="J255:K255"/>
    <mergeCell ref="C256:E256"/>
    <mergeCell ref="J256:K256"/>
    <mergeCell ref="A249:K249"/>
    <mergeCell ref="A251:A253"/>
    <mergeCell ref="B251:B253"/>
    <mergeCell ref="C251:E251"/>
    <mergeCell ref="F251:G251"/>
    <mergeCell ref="H251:K251"/>
    <mergeCell ref="C252:E253"/>
    <mergeCell ref="F252:F253"/>
    <mergeCell ref="G252:G253"/>
    <mergeCell ref="H252:I252"/>
    <mergeCell ref="A242:K242"/>
    <mergeCell ref="A244:D244"/>
    <mergeCell ref="F244:G244"/>
    <mergeCell ref="A245:D245"/>
    <mergeCell ref="F245:G245"/>
    <mergeCell ref="J245:K245"/>
    <mergeCell ref="A229:K229"/>
    <mergeCell ref="A231:K231"/>
    <mergeCell ref="A232:K232"/>
    <mergeCell ref="A234:K234"/>
    <mergeCell ref="A236:K236"/>
    <mergeCell ref="A238:K238"/>
    <mergeCell ref="A237:K237"/>
    <mergeCell ref="A222:G223"/>
    <mergeCell ref="H222:I222"/>
    <mergeCell ref="H223:I223"/>
    <mergeCell ref="A224:D226"/>
    <mergeCell ref="E224:I224"/>
    <mergeCell ref="E225:I225"/>
    <mergeCell ref="E226:I226"/>
    <mergeCell ref="A218:G219"/>
    <mergeCell ref="H218:I218"/>
    <mergeCell ref="H219:I219"/>
    <mergeCell ref="A220:G221"/>
    <mergeCell ref="H220:I220"/>
    <mergeCell ref="H221:I221"/>
    <mergeCell ref="G214:G215"/>
    <mergeCell ref="H214:H215"/>
    <mergeCell ref="I214:I215"/>
    <mergeCell ref="A216:A217"/>
    <mergeCell ref="B216:G217"/>
    <mergeCell ref="H216:I216"/>
    <mergeCell ref="H217:I217"/>
    <mergeCell ref="E212:E213"/>
    <mergeCell ref="F212:F213"/>
    <mergeCell ref="G212:G213"/>
    <mergeCell ref="H212:H213"/>
    <mergeCell ref="I212:I213"/>
    <mergeCell ref="A214:A215"/>
    <mergeCell ref="B214:B215"/>
    <mergeCell ref="D214:D215"/>
    <mergeCell ref="E214:E215"/>
    <mergeCell ref="F214:F215"/>
    <mergeCell ref="H208:H209"/>
    <mergeCell ref="I208:I209"/>
    <mergeCell ref="A210:A213"/>
    <mergeCell ref="D210:D211"/>
    <mergeCell ref="E210:E211"/>
    <mergeCell ref="F210:F211"/>
    <mergeCell ref="G210:G211"/>
    <mergeCell ref="H210:H211"/>
    <mergeCell ref="I210:I211"/>
    <mergeCell ref="D212:D213"/>
    <mergeCell ref="A208:A209"/>
    <mergeCell ref="B208:B209"/>
    <mergeCell ref="D208:D209"/>
    <mergeCell ref="E208:E209"/>
    <mergeCell ref="F208:F209"/>
    <mergeCell ref="G208:G209"/>
    <mergeCell ref="A190:K190"/>
    <mergeCell ref="A201:K201"/>
    <mergeCell ref="A202:K202"/>
    <mergeCell ref="A203:K203"/>
    <mergeCell ref="A206:A207"/>
    <mergeCell ref="B206:B207"/>
    <mergeCell ref="D206:D207"/>
    <mergeCell ref="F206:G206"/>
    <mergeCell ref="H206:I206"/>
    <mergeCell ref="J206:K206"/>
    <mergeCell ref="A179:K179"/>
    <mergeCell ref="A182:K182"/>
    <mergeCell ref="A184:K184"/>
    <mergeCell ref="A185:K185"/>
    <mergeCell ref="A187:K187"/>
    <mergeCell ref="A188:K188"/>
    <mergeCell ref="A171:D173"/>
    <mergeCell ref="E171:I171"/>
    <mergeCell ref="E172:I172"/>
    <mergeCell ref="E173:I173"/>
    <mergeCell ref="A174:K174"/>
    <mergeCell ref="A177:K177"/>
    <mergeCell ref="A167:G168"/>
    <mergeCell ref="H167:I167"/>
    <mergeCell ref="H168:I168"/>
    <mergeCell ref="A169:G170"/>
    <mergeCell ref="H169:I169"/>
    <mergeCell ref="H170:I170"/>
    <mergeCell ref="A163:A164"/>
    <mergeCell ref="B163:G164"/>
    <mergeCell ref="H163:I163"/>
    <mergeCell ref="H164:I164"/>
    <mergeCell ref="A165:G166"/>
    <mergeCell ref="H165:I165"/>
    <mergeCell ref="H166:I166"/>
    <mergeCell ref="C157:D157"/>
    <mergeCell ref="E157:E158"/>
    <mergeCell ref="F157:F158"/>
    <mergeCell ref="G157:G158"/>
    <mergeCell ref="H157:H158"/>
    <mergeCell ref="I157:I158"/>
    <mergeCell ref="A161:B162"/>
    <mergeCell ref="C161:D161"/>
    <mergeCell ref="E161:E162"/>
    <mergeCell ref="F161:F162"/>
    <mergeCell ref="G161:G162"/>
    <mergeCell ref="H161:H162"/>
    <mergeCell ref="I161:I162"/>
    <mergeCell ref="C162:D162"/>
    <mergeCell ref="A157:A160"/>
    <mergeCell ref="C158:D158"/>
    <mergeCell ref="C159:D159"/>
    <mergeCell ref="E159:E160"/>
    <mergeCell ref="F159:F160"/>
    <mergeCell ref="G159:G160"/>
    <mergeCell ref="H159:H160"/>
    <mergeCell ref="I159:I160"/>
    <mergeCell ref="C160:D160"/>
    <mergeCell ref="C154:D154"/>
    <mergeCell ref="A155:B156"/>
    <mergeCell ref="C155:D155"/>
    <mergeCell ref="E155:E156"/>
    <mergeCell ref="F155:F156"/>
    <mergeCell ref="G155:G156"/>
    <mergeCell ref="A127:K127"/>
    <mergeCell ref="A129:K129"/>
    <mergeCell ref="A149:K149"/>
    <mergeCell ref="A150:K150"/>
    <mergeCell ref="A151:K151"/>
    <mergeCell ref="A153:B154"/>
    <mergeCell ref="C153:D153"/>
    <mergeCell ref="F153:G153"/>
    <mergeCell ref="H153:I153"/>
    <mergeCell ref="J153:K153"/>
    <mergeCell ref="H155:H156"/>
    <mergeCell ref="I155:I156"/>
    <mergeCell ref="C156:D156"/>
    <mergeCell ref="A122:G123"/>
    <mergeCell ref="H122:I122"/>
    <mergeCell ref="H123:I123"/>
    <mergeCell ref="A124:D126"/>
    <mergeCell ref="E124:I124"/>
    <mergeCell ref="E125:I125"/>
    <mergeCell ref="E126:I126"/>
    <mergeCell ref="A118:G119"/>
    <mergeCell ref="H118:I118"/>
    <mergeCell ref="H119:I119"/>
    <mergeCell ref="A120:G121"/>
    <mergeCell ref="H120:I120"/>
    <mergeCell ref="H121:I121"/>
    <mergeCell ref="I114:I115"/>
    <mergeCell ref="C115:D115"/>
    <mergeCell ref="A116:A117"/>
    <mergeCell ref="B116:G117"/>
    <mergeCell ref="H116:I116"/>
    <mergeCell ref="H117:I117"/>
    <mergeCell ref="A114:B115"/>
    <mergeCell ref="C114:D114"/>
    <mergeCell ref="E114:E115"/>
    <mergeCell ref="F114:F115"/>
    <mergeCell ref="G114:G115"/>
    <mergeCell ref="H114:H115"/>
    <mergeCell ref="A110:A113"/>
    <mergeCell ref="C110:D110"/>
    <mergeCell ref="E110:E111"/>
    <mergeCell ref="F110:F111"/>
    <mergeCell ref="G110:G111"/>
    <mergeCell ref="H110:H111"/>
    <mergeCell ref="I110:I111"/>
    <mergeCell ref="C111:D111"/>
    <mergeCell ref="A108:B109"/>
    <mergeCell ref="C108:D108"/>
    <mergeCell ref="E108:E109"/>
    <mergeCell ref="F108:F109"/>
    <mergeCell ref="G108:G109"/>
    <mergeCell ref="H108:H109"/>
    <mergeCell ref="C112:D112"/>
    <mergeCell ref="E112:E113"/>
    <mergeCell ref="F112:F113"/>
    <mergeCell ref="G112:G113"/>
    <mergeCell ref="H112:H113"/>
    <mergeCell ref="I112:I113"/>
    <mergeCell ref="C113:D113"/>
    <mergeCell ref="I108:I109"/>
    <mergeCell ref="C109:D109"/>
    <mergeCell ref="A106:B107"/>
    <mergeCell ref="C106:D106"/>
    <mergeCell ref="F106:G106"/>
    <mergeCell ref="H106:I106"/>
    <mergeCell ref="J106:K106"/>
    <mergeCell ref="C107:D107"/>
    <mergeCell ref="A95:K95"/>
    <mergeCell ref="A97:K97"/>
    <mergeCell ref="A99:K99"/>
    <mergeCell ref="A102:K102"/>
    <mergeCell ref="A103:K103"/>
    <mergeCell ref="A104:K104"/>
    <mergeCell ref="A74:K74"/>
    <mergeCell ref="A76:K76"/>
    <mergeCell ref="A78:C78"/>
    <mergeCell ref="A80:K80"/>
    <mergeCell ref="A81:A82"/>
    <mergeCell ref="B81:B82"/>
    <mergeCell ref="C81:D81"/>
    <mergeCell ref="E81:H81"/>
    <mergeCell ref="I81:J81"/>
    <mergeCell ref="K81:K82"/>
    <mergeCell ref="A48:K48"/>
    <mergeCell ref="A66:K66"/>
    <mergeCell ref="A68:K68"/>
    <mergeCell ref="A70:B70"/>
    <mergeCell ref="A71:B71"/>
    <mergeCell ref="A72:B72"/>
    <mergeCell ref="A52:K52"/>
    <mergeCell ref="A53:K53"/>
    <mergeCell ref="A56:K56"/>
    <mergeCell ref="A50:K50"/>
    <mergeCell ref="A54:K54"/>
    <mergeCell ref="A57:K57"/>
    <mergeCell ref="A59:K59"/>
    <mergeCell ref="A61:K61"/>
    <mergeCell ref="A62:K62"/>
    <mergeCell ref="A41:K41"/>
    <mergeCell ref="A42:K42"/>
    <mergeCell ref="A44:K44"/>
    <mergeCell ref="A46:K46"/>
    <mergeCell ref="A47:K47"/>
    <mergeCell ref="A32:K32"/>
    <mergeCell ref="A34:K34"/>
    <mergeCell ref="A36:K36"/>
    <mergeCell ref="A38:K38"/>
    <mergeCell ref="A39:K39"/>
    <mergeCell ref="A40:K40"/>
    <mergeCell ref="A313:D313"/>
    <mergeCell ref="F313:G313"/>
    <mergeCell ref="J313:K313"/>
    <mergeCell ref="A310:K310"/>
    <mergeCell ref="H323:I323"/>
    <mergeCell ref="J323:K324"/>
    <mergeCell ref="A4:K4"/>
    <mergeCell ref="A6:K6"/>
    <mergeCell ref="A10:K10"/>
    <mergeCell ref="A11:K11"/>
    <mergeCell ref="A13:K13"/>
    <mergeCell ref="A15:K15"/>
    <mergeCell ref="A24:K24"/>
    <mergeCell ref="A26:K26"/>
    <mergeCell ref="A27:K27"/>
    <mergeCell ref="A29:K29"/>
    <mergeCell ref="A30:K30"/>
    <mergeCell ref="A31:K31"/>
    <mergeCell ref="A17:K17"/>
    <mergeCell ref="A18:K18"/>
    <mergeCell ref="B20:K20"/>
    <mergeCell ref="B21:K21"/>
    <mergeCell ref="B22:K22"/>
    <mergeCell ref="B23:K23"/>
    <mergeCell ref="A546:A548"/>
    <mergeCell ref="B546:B548"/>
    <mergeCell ref="C546:E546"/>
    <mergeCell ref="F546:G546"/>
    <mergeCell ref="H546:K546"/>
    <mergeCell ref="C547:E548"/>
    <mergeCell ref="F547:F548"/>
    <mergeCell ref="G547:G548"/>
    <mergeCell ref="H547:I547"/>
    <mergeCell ref="J547:K548"/>
    <mergeCell ref="A312:D312"/>
    <mergeCell ref="F312:G312"/>
    <mergeCell ref="J312:K312"/>
    <mergeCell ref="A572:E572"/>
    <mergeCell ref="J572:K572"/>
    <mergeCell ref="C565:E565"/>
    <mergeCell ref="J565:K565"/>
    <mergeCell ref="C566:E566"/>
    <mergeCell ref="J566:K566"/>
    <mergeCell ref="C567:E567"/>
    <mergeCell ref="J567:K567"/>
    <mergeCell ref="C568:E568"/>
    <mergeCell ref="J568:K568"/>
    <mergeCell ref="C569:E569"/>
    <mergeCell ref="J569:K569"/>
    <mergeCell ref="C570:E570"/>
    <mergeCell ref="J570:K570"/>
    <mergeCell ref="C571:E571"/>
    <mergeCell ref="J571:K571"/>
    <mergeCell ref="C560:E560"/>
    <mergeCell ref="J560:K560"/>
    <mergeCell ref="C561:E561"/>
    <mergeCell ref="J561:K561"/>
    <mergeCell ref="C562:E562"/>
    <mergeCell ref="J562:K562"/>
    <mergeCell ref="C563:E563"/>
    <mergeCell ref="J563:K563"/>
    <mergeCell ref="C564:E564"/>
    <mergeCell ref="J564:K564"/>
    <mergeCell ref="C555:E555"/>
    <mergeCell ref="J555:K555"/>
    <mergeCell ref="C556:E556"/>
    <mergeCell ref="J556:K556"/>
    <mergeCell ref="C557:E557"/>
    <mergeCell ref="J557:K557"/>
    <mergeCell ref="C558:E558"/>
    <mergeCell ref="J558:K558"/>
    <mergeCell ref="C559:E559"/>
    <mergeCell ref="J559:K559"/>
  </mergeCells>
  <pageMargins left="0.7" right="0.7" top="0.75" bottom="0.75" header="0.3" footer="0.3"/>
  <pageSetup paperSize="9" scale="5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N548"/>
  <sheetViews>
    <sheetView topLeftCell="A516" workbookViewId="0">
      <selection activeCell="K206" sqref="K206:K208"/>
    </sheetView>
  </sheetViews>
  <sheetFormatPr defaultRowHeight="12.75"/>
  <cols>
    <col min="1" max="1" width="12.42578125" style="1" customWidth="1"/>
    <col min="2" max="2" width="22.42578125" style="1" customWidth="1"/>
    <col min="3" max="3" width="13.7109375" style="1" customWidth="1"/>
    <col min="4" max="4" width="10.5703125" style="1" customWidth="1"/>
    <col min="5"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52" t="s">
        <v>596</v>
      </c>
    </row>
    <row r="4" spans="1:11" s="46" customFormat="1" ht="17.100000000000001" customHeight="1">
      <c r="A4" s="1170" t="s">
        <v>615</v>
      </c>
      <c r="B4" s="1170"/>
      <c r="C4" s="1170"/>
      <c r="D4" s="1170"/>
      <c r="E4" s="1170"/>
      <c r="F4" s="1170"/>
      <c r="G4" s="1170"/>
      <c r="H4" s="1170"/>
      <c r="I4" s="1170"/>
      <c r="J4" s="1170"/>
      <c r="K4" s="1170"/>
    </row>
    <row r="6" spans="1:11" s="2" customFormat="1" ht="21" customHeight="1">
      <c r="A6" s="646" t="s">
        <v>802</v>
      </c>
      <c r="B6" s="647"/>
      <c r="C6" s="647"/>
      <c r="D6" s="647"/>
      <c r="E6" s="647"/>
      <c r="F6" s="647"/>
      <c r="G6" s="647"/>
      <c r="H6" s="647"/>
      <c r="I6" s="647"/>
      <c r="J6" s="647"/>
      <c r="K6" s="647"/>
    </row>
    <row r="10" spans="1:11" ht="18" customHeight="1">
      <c r="A10" s="643" t="s">
        <v>0</v>
      </c>
      <c r="B10" s="643"/>
      <c r="C10" s="643"/>
      <c r="D10" s="643"/>
      <c r="E10" s="643"/>
      <c r="F10" s="643"/>
      <c r="G10" s="643"/>
      <c r="H10" s="643"/>
      <c r="I10" s="643"/>
      <c r="J10" s="643"/>
      <c r="K10" s="643"/>
    </row>
    <row r="11" spans="1:11" ht="26.25" customHeight="1">
      <c r="A11" s="1171" t="s">
        <v>598</v>
      </c>
      <c r="B11" s="1172"/>
      <c r="C11" s="1172"/>
      <c r="D11" s="1172"/>
      <c r="E11" s="1172"/>
      <c r="F11" s="1172"/>
      <c r="G11" s="1172"/>
      <c r="H11" s="1172"/>
      <c r="I11" s="1172"/>
      <c r="J11" s="1172"/>
      <c r="K11" s="1172"/>
    </row>
    <row r="13" spans="1:11" ht="30" customHeight="1">
      <c r="A13" s="669" t="s">
        <v>301</v>
      </c>
      <c r="B13" s="642"/>
      <c r="C13" s="642"/>
      <c r="D13" s="642"/>
      <c r="E13" s="642"/>
      <c r="F13" s="642"/>
      <c r="G13" s="642"/>
      <c r="H13" s="642"/>
      <c r="I13" s="642"/>
      <c r="J13" s="642"/>
      <c r="K13" s="642"/>
    </row>
    <row r="16" spans="1:11" ht="18" customHeight="1">
      <c r="A16" s="643" t="s">
        <v>6</v>
      </c>
      <c r="B16" s="640"/>
      <c r="C16" s="640"/>
      <c r="D16" s="640"/>
      <c r="E16" s="640"/>
      <c r="F16" s="640"/>
      <c r="G16" s="640"/>
      <c r="H16" s="640"/>
      <c r="I16" s="640"/>
      <c r="J16" s="640"/>
      <c r="K16" s="640"/>
    </row>
    <row r="18" spans="1:11" ht="1.5" customHeight="1">
      <c r="A18" s="639" t="s">
        <v>7</v>
      </c>
      <c r="B18" s="640"/>
      <c r="C18" s="640"/>
      <c r="D18" s="640"/>
      <c r="E18" s="640"/>
      <c r="F18" s="640"/>
      <c r="G18" s="640"/>
      <c r="H18" s="640"/>
      <c r="I18" s="640"/>
      <c r="J18" s="640"/>
      <c r="K18" s="640"/>
    </row>
    <row r="19" spans="1:11" ht="12.75" customHeight="1">
      <c r="A19" s="644" t="s">
        <v>8</v>
      </c>
      <c r="B19" s="644"/>
      <c r="C19" s="644"/>
      <c r="D19" s="644"/>
      <c r="E19" s="644"/>
      <c r="F19" s="644"/>
      <c r="G19" s="644"/>
      <c r="H19" s="644"/>
      <c r="I19" s="644"/>
      <c r="J19" s="644"/>
      <c r="K19" s="644"/>
    </row>
    <row r="20" spans="1:11" ht="12.75" customHeight="1">
      <c r="A20" s="3"/>
      <c r="B20" s="4"/>
      <c r="C20" s="4"/>
      <c r="D20" s="4"/>
      <c r="E20" s="4"/>
      <c r="F20" s="4"/>
      <c r="G20" s="4"/>
      <c r="H20" s="4"/>
      <c r="I20" s="4"/>
      <c r="J20" s="4"/>
      <c r="K20" s="4"/>
    </row>
    <row r="21" spans="1:11" ht="12.75" customHeight="1">
      <c r="A21" s="2"/>
      <c r="B21" s="636" t="s">
        <v>9</v>
      </c>
      <c r="C21" s="636"/>
      <c r="D21" s="636"/>
      <c r="E21" s="636"/>
      <c r="F21" s="636"/>
      <c r="G21" s="636"/>
      <c r="H21" s="636"/>
      <c r="I21" s="636"/>
      <c r="J21" s="636"/>
      <c r="K21" s="636"/>
    </row>
    <row r="22" spans="1:11" ht="12.75" customHeight="1">
      <c r="A22" s="2"/>
      <c r="B22" s="636" t="s">
        <v>10</v>
      </c>
      <c r="C22" s="636"/>
      <c r="D22" s="636"/>
      <c r="E22" s="636"/>
      <c r="F22" s="636"/>
      <c r="G22" s="636"/>
      <c r="H22" s="636"/>
      <c r="I22" s="636"/>
      <c r="J22" s="636"/>
      <c r="K22" s="636"/>
    </row>
    <row r="23" spans="1:11" ht="12.75" customHeight="1">
      <c r="A23" s="2"/>
      <c r="B23" s="636" t="s">
        <v>11</v>
      </c>
      <c r="C23" s="636"/>
      <c r="D23" s="636"/>
      <c r="E23" s="636"/>
      <c r="F23" s="636"/>
      <c r="G23" s="636"/>
      <c r="H23" s="636"/>
      <c r="I23" s="636"/>
      <c r="J23" s="636"/>
      <c r="K23" s="636"/>
    </row>
    <row r="24" spans="1:11" ht="12.75" customHeight="1">
      <c r="A24" s="2"/>
      <c r="B24" s="636" t="s">
        <v>12</v>
      </c>
      <c r="C24" s="636"/>
      <c r="D24" s="636"/>
      <c r="E24" s="636"/>
      <c r="F24" s="636"/>
      <c r="G24" s="636"/>
      <c r="H24" s="636"/>
      <c r="I24" s="636"/>
      <c r="J24" s="636"/>
      <c r="K24" s="636"/>
    </row>
    <row r="25" spans="1:11" ht="12.75" customHeight="1">
      <c r="A25" s="637" t="s">
        <v>13</v>
      </c>
      <c r="B25" s="638"/>
      <c r="C25" s="638"/>
      <c r="D25" s="638"/>
      <c r="E25" s="638"/>
      <c r="F25" s="638"/>
      <c r="G25" s="638"/>
      <c r="H25" s="638"/>
      <c r="I25" s="638"/>
      <c r="J25" s="638"/>
      <c r="K25" s="638"/>
    </row>
    <row r="26" spans="1:11" ht="12.75" customHeight="1">
      <c r="A26" s="5"/>
      <c r="B26" s="6"/>
      <c r="C26" s="6"/>
      <c r="D26" s="6"/>
      <c r="E26" s="6"/>
      <c r="F26" s="6"/>
      <c r="G26" s="6"/>
      <c r="H26" s="6"/>
      <c r="I26" s="6"/>
      <c r="J26" s="6"/>
      <c r="K26" s="6"/>
    </row>
    <row r="27" spans="1:11" ht="12.75" customHeight="1">
      <c r="A27" s="639" t="s">
        <v>14</v>
      </c>
      <c r="B27" s="640"/>
      <c r="C27" s="640"/>
      <c r="D27" s="640"/>
      <c r="E27" s="640"/>
      <c r="F27" s="640"/>
      <c r="G27" s="640"/>
      <c r="H27" s="640"/>
      <c r="I27" s="640"/>
      <c r="J27" s="640"/>
      <c r="K27" s="640"/>
    </row>
    <row r="28" spans="1:11" ht="12.75" customHeight="1">
      <c r="A28" s="641" t="s">
        <v>15</v>
      </c>
      <c r="B28" s="641"/>
      <c r="C28" s="641"/>
      <c r="D28" s="641"/>
      <c r="E28" s="641"/>
      <c r="F28" s="641"/>
      <c r="G28" s="641"/>
      <c r="H28" s="641"/>
      <c r="I28" s="641"/>
      <c r="J28" s="641"/>
      <c r="K28" s="641"/>
    </row>
    <row r="29" spans="1:11" ht="12.75" customHeight="1">
      <c r="A29" s="7"/>
      <c r="B29" s="6"/>
      <c r="C29" s="6"/>
      <c r="D29" s="6"/>
      <c r="E29" s="6"/>
      <c r="F29" s="6"/>
      <c r="G29" s="6"/>
      <c r="H29" s="6"/>
      <c r="I29" s="6"/>
      <c r="J29" s="6"/>
      <c r="K29" s="6"/>
    </row>
    <row r="30" spans="1:11" ht="12.75" customHeight="1">
      <c r="A30" s="650" t="s">
        <v>16</v>
      </c>
      <c r="B30" s="651"/>
      <c r="C30" s="651"/>
      <c r="D30" s="651"/>
      <c r="E30" s="651"/>
      <c r="F30" s="651"/>
      <c r="G30" s="651"/>
      <c r="H30" s="651"/>
      <c r="I30" s="651"/>
      <c r="J30" s="651"/>
      <c r="K30" s="651"/>
    </row>
    <row r="31" spans="1:11" ht="12.75" customHeight="1">
      <c r="A31" s="652" t="s">
        <v>17</v>
      </c>
      <c r="B31" s="653"/>
      <c r="C31" s="653"/>
      <c r="D31" s="653"/>
      <c r="E31" s="653"/>
      <c r="F31" s="653"/>
      <c r="G31" s="653"/>
      <c r="H31" s="653"/>
      <c r="I31" s="653"/>
      <c r="J31" s="653"/>
      <c r="K31" s="653"/>
    </row>
    <row r="32" spans="1:11" ht="12.75" customHeight="1">
      <c r="A32" s="650" t="s">
        <v>18</v>
      </c>
      <c r="B32" s="650"/>
      <c r="C32" s="650"/>
      <c r="D32" s="650"/>
      <c r="E32" s="650"/>
      <c r="F32" s="650"/>
      <c r="G32" s="650"/>
      <c r="H32" s="650"/>
      <c r="I32" s="650"/>
      <c r="J32" s="650"/>
      <c r="K32" s="650"/>
    </row>
    <row r="33" spans="1:11" ht="12.75" customHeight="1">
      <c r="A33" s="650" t="s">
        <v>19</v>
      </c>
      <c r="B33" s="650"/>
      <c r="C33" s="650"/>
      <c r="D33" s="650"/>
      <c r="E33" s="650"/>
      <c r="F33" s="650"/>
      <c r="G33" s="650"/>
      <c r="H33" s="650"/>
      <c r="I33" s="650"/>
      <c r="J33" s="650"/>
      <c r="K33" s="650"/>
    </row>
    <row r="34" spans="1:11" ht="12.75" customHeight="1"/>
    <row r="35" spans="1:11" ht="12.75" customHeight="1">
      <c r="A35" s="639" t="s">
        <v>20</v>
      </c>
      <c r="B35" s="640"/>
      <c r="C35" s="640"/>
      <c r="D35" s="640"/>
      <c r="E35" s="640"/>
      <c r="F35" s="640"/>
      <c r="G35" s="640"/>
      <c r="H35" s="640"/>
      <c r="I35" s="640"/>
      <c r="J35" s="640"/>
      <c r="K35" s="640"/>
    </row>
    <row r="36" spans="1:11" ht="12.75" customHeight="1"/>
    <row r="37" spans="1:11" ht="12.75" customHeight="1">
      <c r="A37" s="642" t="s">
        <v>803</v>
      </c>
      <c r="B37" s="642"/>
      <c r="C37" s="642"/>
      <c r="D37" s="642"/>
      <c r="E37" s="642"/>
      <c r="F37" s="642"/>
      <c r="G37" s="642"/>
      <c r="H37" s="642"/>
      <c r="I37" s="642"/>
      <c r="J37" s="642"/>
      <c r="K37" s="642"/>
    </row>
    <row r="38" spans="1:11" ht="12.75" customHeight="1">
      <c r="A38" s="615"/>
      <c r="B38" s="609"/>
      <c r="C38" s="609"/>
      <c r="D38" s="609"/>
      <c r="E38" s="609"/>
      <c r="F38" s="609"/>
      <c r="G38" s="609"/>
      <c r="H38" s="609"/>
      <c r="I38" s="609"/>
      <c r="J38" s="609"/>
      <c r="K38" s="609"/>
    </row>
    <row r="39" spans="1:11" ht="12.75" customHeight="1">
      <c r="A39" s="649" t="s">
        <v>804</v>
      </c>
      <c r="B39" s="642"/>
      <c r="C39" s="642"/>
      <c r="D39" s="642"/>
      <c r="E39" s="642"/>
      <c r="F39" s="642"/>
      <c r="G39" s="642"/>
      <c r="H39" s="642"/>
      <c r="I39" s="642"/>
      <c r="J39" s="642"/>
      <c r="K39" s="642"/>
    </row>
    <row r="40" spans="1:11" ht="12.75" customHeight="1">
      <c r="A40" s="649" t="s">
        <v>805</v>
      </c>
      <c r="B40" s="642"/>
      <c r="C40" s="642"/>
      <c r="D40" s="642"/>
      <c r="E40" s="642"/>
      <c r="F40" s="642"/>
      <c r="G40" s="642"/>
      <c r="H40" s="642"/>
      <c r="I40" s="642"/>
      <c r="J40" s="642"/>
      <c r="K40" s="642"/>
    </row>
    <row r="41" spans="1:11" ht="12.75" customHeight="1">
      <c r="A41" s="649" t="s">
        <v>806</v>
      </c>
      <c r="B41" s="642"/>
      <c r="C41" s="642"/>
      <c r="D41" s="642"/>
      <c r="E41" s="642"/>
      <c r="F41" s="642"/>
      <c r="G41" s="642"/>
      <c r="H41" s="642"/>
      <c r="I41" s="642"/>
      <c r="J41" s="642"/>
      <c r="K41" s="642"/>
    </row>
    <row r="42" spans="1:11" ht="12.75" customHeight="1">
      <c r="A42" s="649" t="s">
        <v>807</v>
      </c>
      <c r="B42" s="642"/>
      <c r="C42" s="642"/>
      <c r="D42" s="642"/>
      <c r="E42" s="642"/>
      <c r="F42" s="642"/>
      <c r="G42" s="642"/>
      <c r="H42" s="642"/>
      <c r="I42" s="642"/>
      <c r="J42" s="642"/>
      <c r="K42" s="642"/>
    </row>
    <row r="43" spans="1:11" ht="12.75" customHeight="1">
      <c r="A43" s="642" t="s">
        <v>26</v>
      </c>
      <c r="B43" s="642"/>
      <c r="C43" s="642"/>
      <c r="D43" s="642"/>
      <c r="E43" s="642"/>
      <c r="F43" s="642"/>
      <c r="G43" s="642"/>
      <c r="H43" s="642"/>
      <c r="I43" s="642"/>
      <c r="J43" s="642"/>
      <c r="K43" s="642"/>
    </row>
    <row r="44" spans="1:11" ht="12.75" customHeight="1">
      <c r="A44" s="615"/>
      <c r="B44" s="609"/>
      <c r="C44" s="609"/>
      <c r="D44" s="609"/>
      <c r="E44" s="609"/>
      <c r="F44" s="609"/>
      <c r="G44" s="609"/>
      <c r="H44" s="609"/>
      <c r="I44" s="609"/>
      <c r="J44" s="609"/>
      <c r="K44" s="609"/>
    </row>
    <row r="45" spans="1:11" ht="12.75" customHeight="1">
      <c r="A45" s="649" t="s">
        <v>808</v>
      </c>
      <c r="B45" s="642"/>
      <c r="C45" s="642"/>
      <c r="D45" s="642"/>
      <c r="E45" s="642"/>
      <c r="F45" s="642"/>
      <c r="G45" s="642"/>
      <c r="H45" s="642"/>
      <c r="I45" s="642"/>
      <c r="J45" s="642"/>
      <c r="K45" s="642"/>
    </row>
    <row r="46" spans="1:11" ht="12.75" customHeight="1"/>
    <row r="47" spans="1:11" ht="12.75" customHeight="1">
      <c r="A47" s="649" t="s">
        <v>810</v>
      </c>
      <c r="B47" s="642"/>
      <c r="C47" s="642"/>
      <c r="D47" s="642"/>
      <c r="E47" s="642"/>
      <c r="F47" s="642"/>
      <c r="G47" s="642"/>
      <c r="H47" s="642"/>
      <c r="I47" s="642"/>
      <c r="J47" s="642"/>
      <c r="K47" s="642"/>
    </row>
    <row r="48" spans="1:11" ht="12.75" customHeight="1">
      <c r="A48" s="649" t="s">
        <v>811</v>
      </c>
      <c r="B48" s="642"/>
      <c r="C48" s="642"/>
      <c r="D48" s="642"/>
      <c r="E48" s="642"/>
      <c r="F48" s="642"/>
      <c r="G48" s="642"/>
      <c r="H48" s="642"/>
      <c r="I48" s="642"/>
      <c r="J48" s="642"/>
      <c r="K48" s="642"/>
    </row>
    <row r="49" spans="1:11" ht="12.75" customHeight="1">
      <c r="A49" s="649" t="s">
        <v>812</v>
      </c>
      <c r="B49" s="642"/>
      <c r="C49" s="642"/>
      <c r="D49" s="642"/>
      <c r="E49" s="642"/>
      <c r="F49" s="642"/>
      <c r="G49" s="642"/>
      <c r="H49" s="642"/>
      <c r="I49" s="642"/>
      <c r="J49" s="642"/>
      <c r="K49" s="642"/>
    </row>
    <row r="50" spans="1:11" ht="12.75" customHeight="1">
      <c r="A50" s="615"/>
      <c r="B50" s="609"/>
      <c r="C50" s="609"/>
      <c r="D50" s="609"/>
      <c r="E50" s="609"/>
      <c r="F50" s="609"/>
      <c r="G50" s="609"/>
      <c r="H50" s="609"/>
      <c r="I50" s="609"/>
      <c r="J50" s="609"/>
      <c r="K50" s="609"/>
    </row>
    <row r="51" spans="1:11" ht="12.75" customHeight="1">
      <c r="A51" s="649" t="s">
        <v>809</v>
      </c>
      <c r="B51" s="649"/>
      <c r="C51" s="649"/>
      <c r="D51" s="649"/>
      <c r="E51" s="649"/>
      <c r="F51" s="649"/>
      <c r="G51" s="649"/>
      <c r="H51" s="649"/>
      <c r="I51" s="649"/>
      <c r="J51" s="649"/>
      <c r="K51" s="649"/>
    </row>
    <row r="52" spans="1:11" ht="12.75" customHeight="1">
      <c r="A52" s="615"/>
      <c r="B52" s="609"/>
      <c r="C52" s="609"/>
      <c r="D52" s="609"/>
      <c r="E52" s="609"/>
      <c r="F52" s="609"/>
      <c r="G52" s="609"/>
      <c r="H52" s="609"/>
      <c r="I52" s="609"/>
      <c r="J52" s="609"/>
      <c r="K52" s="609"/>
    </row>
    <row r="53" spans="1:11" ht="12.75" customHeight="1">
      <c r="A53" s="649" t="s">
        <v>813</v>
      </c>
      <c r="B53" s="642"/>
      <c r="C53" s="642"/>
      <c r="D53" s="642"/>
      <c r="E53" s="642"/>
      <c r="F53" s="642"/>
      <c r="G53" s="642"/>
      <c r="H53" s="642"/>
      <c r="I53" s="642"/>
      <c r="J53" s="642"/>
      <c r="K53" s="642"/>
    </row>
    <row r="54" spans="1:11" ht="12.75" customHeight="1">
      <c r="A54" s="649" t="s">
        <v>814</v>
      </c>
      <c r="B54" s="642"/>
      <c r="C54" s="642"/>
      <c r="D54" s="642"/>
      <c r="E54" s="642"/>
      <c r="F54" s="642"/>
      <c r="G54" s="642"/>
      <c r="H54" s="642"/>
      <c r="I54" s="642"/>
      <c r="J54" s="642"/>
      <c r="K54" s="642"/>
    </row>
    <row r="55" spans="1:11" ht="12.75" customHeight="1">
      <c r="A55" s="649" t="s">
        <v>815</v>
      </c>
      <c r="B55" s="642"/>
      <c r="C55" s="642"/>
      <c r="D55" s="642"/>
      <c r="E55" s="642"/>
      <c r="F55" s="642"/>
      <c r="G55" s="642"/>
      <c r="H55" s="642"/>
      <c r="I55" s="642"/>
      <c r="J55" s="642"/>
      <c r="K55" s="642"/>
    </row>
    <row r="56" spans="1:11" ht="12.75" customHeight="1"/>
    <row r="57" spans="1:11" ht="12.75" customHeight="1">
      <c r="A57" s="642" t="s">
        <v>817</v>
      </c>
      <c r="B57" s="642"/>
      <c r="C57" s="642"/>
      <c r="D57" s="642"/>
      <c r="E57" s="642"/>
      <c r="F57" s="642"/>
      <c r="G57" s="642"/>
      <c r="H57" s="642"/>
      <c r="I57" s="642"/>
      <c r="J57" s="642"/>
      <c r="K57" s="642"/>
    </row>
    <row r="58" spans="1:11">
      <c r="A58" s="649" t="s">
        <v>816</v>
      </c>
      <c r="B58" s="642"/>
      <c r="C58" s="642"/>
      <c r="D58" s="642"/>
      <c r="E58" s="642"/>
      <c r="F58" s="642"/>
      <c r="G58" s="642"/>
      <c r="H58" s="642"/>
      <c r="I58" s="642"/>
      <c r="J58" s="642"/>
      <c r="K58" s="642"/>
    </row>
    <row r="59" spans="1:11" ht="12.75" customHeight="1"/>
    <row r="60" spans="1:11">
      <c r="A60" s="649" t="s">
        <v>818</v>
      </c>
      <c r="B60" s="649"/>
      <c r="C60" s="649"/>
      <c r="D60" s="649"/>
      <c r="E60" s="649"/>
      <c r="F60" s="649"/>
      <c r="G60" s="649"/>
      <c r="H60" s="649"/>
      <c r="I60" s="649"/>
      <c r="J60" s="649"/>
      <c r="K60" s="649"/>
    </row>
    <row r="61" spans="1:11" ht="12.75" customHeight="1"/>
    <row r="62" spans="1:11">
      <c r="A62" s="649" t="s">
        <v>819</v>
      </c>
      <c r="B62" s="642"/>
      <c r="C62" s="642"/>
      <c r="D62" s="642"/>
      <c r="E62" s="642"/>
      <c r="F62" s="642"/>
      <c r="G62" s="642"/>
      <c r="H62" s="642"/>
      <c r="I62" s="642"/>
      <c r="J62" s="642"/>
      <c r="K62" s="642"/>
    </row>
    <row r="63" spans="1:11">
      <c r="A63" s="649" t="s">
        <v>820</v>
      </c>
      <c r="B63" s="642"/>
      <c r="C63" s="642"/>
      <c r="D63" s="642"/>
      <c r="E63" s="642"/>
      <c r="F63" s="642"/>
      <c r="G63" s="642"/>
      <c r="H63" s="642"/>
      <c r="I63" s="642"/>
      <c r="J63" s="642"/>
      <c r="K63" s="642"/>
    </row>
    <row r="64" spans="1:11">
      <c r="A64" s="615"/>
      <c r="B64" s="609"/>
      <c r="C64" s="609"/>
      <c r="D64" s="609"/>
      <c r="E64" s="609"/>
      <c r="F64" s="609"/>
      <c r="G64" s="609"/>
      <c r="H64" s="609"/>
      <c r="I64" s="609"/>
      <c r="J64" s="609"/>
      <c r="K64" s="609"/>
    </row>
    <row r="65" spans="1:11" ht="12.75" customHeight="1">
      <c r="A65" s="8"/>
      <c r="B65" s="9"/>
      <c r="C65" s="9"/>
      <c r="D65" s="9"/>
      <c r="E65" s="9"/>
      <c r="F65" s="9"/>
      <c r="G65" s="9"/>
      <c r="H65" s="9"/>
      <c r="I65" s="9"/>
      <c r="J65" s="9"/>
      <c r="K65" s="9"/>
    </row>
    <row r="66" spans="1:11" s="2" customFormat="1" ht="17.100000000000001" customHeight="1">
      <c r="A66" s="639" t="s">
        <v>599</v>
      </c>
      <c r="B66" s="639"/>
      <c r="C66" s="639"/>
      <c r="D66" s="639"/>
      <c r="E66" s="639"/>
      <c r="F66" s="639"/>
      <c r="G66" s="639"/>
      <c r="H66" s="639"/>
      <c r="I66" s="639"/>
      <c r="J66" s="639"/>
      <c r="K66" s="639"/>
    </row>
    <row r="68" spans="1:11" ht="29.1" customHeight="1">
      <c r="A68" s="642" t="s">
        <v>39</v>
      </c>
      <c r="B68" s="642"/>
      <c r="C68" s="642"/>
      <c r="D68" s="642"/>
      <c r="E68" s="642"/>
      <c r="F68" s="642"/>
      <c r="G68" s="642"/>
      <c r="H68" s="642"/>
      <c r="I68" s="642"/>
      <c r="J68" s="642"/>
      <c r="K68" s="642"/>
    </row>
    <row r="70" spans="1:11" ht="15" customHeight="1">
      <c r="A70" s="649" t="s">
        <v>40</v>
      </c>
      <c r="B70" s="649"/>
      <c r="C70" s="10">
        <f>SUM(C71:C72)</f>
        <v>9750000</v>
      </c>
      <c r="D70" s="9"/>
      <c r="E70" s="9"/>
      <c r="F70" s="9"/>
      <c r="G70" s="9"/>
      <c r="H70" s="9"/>
      <c r="I70" s="9"/>
      <c r="J70" s="9"/>
      <c r="K70" s="9"/>
    </row>
    <row r="71" spans="1:11" ht="15" customHeight="1">
      <c r="A71" s="1173" t="s">
        <v>41</v>
      </c>
      <c r="B71" s="1173"/>
      <c r="C71" s="11">
        <v>9750000</v>
      </c>
    </row>
    <row r="72" spans="1:11" ht="15" customHeight="1">
      <c r="A72" s="1173" t="s">
        <v>42</v>
      </c>
      <c r="B72" s="1173"/>
      <c r="C72" s="11">
        <v>0</v>
      </c>
    </row>
    <row r="73" spans="1:11" ht="15" customHeight="1">
      <c r="A73" s="1223" t="s">
        <v>43</v>
      </c>
      <c r="B73" s="1223"/>
      <c r="C73" s="12" t="s">
        <v>858</v>
      </c>
    </row>
    <row r="75" spans="1:11" ht="47.25" customHeight="1">
      <c r="A75" s="1224" t="s">
        <v>859</v>
      </c>
      <c r="B75" s="1185"/>
      <c r="C75" s="1185"/>
      <c r="D75" s="1185"/>
      <c r="E75" s="1185"/>
      <c r="F75" s="1185"/>
      <c r="G75" s="1185"/>
      <c r="H75" s="1185"/>
      <c r="I75" s="1185"/>
      <c r="J75" s="1185"/>
      <c r="K75" s="1185"/>
    </row>
    <row r="77" spans="1:11" s="2" customFormat="1" ht="48" customHeight="1">
      <c r="A77" s="639" t="s">
        <v>600</v>
      </c>
      <c r="B77" s="640"/>
      <c r="C77" s="640"/>
      <c r="D77" s="640"/>
      <c r="E77" s="640"/>
      <c r="F77" s="640"/>
      <c r="G77" s="640"/>
      <c r="H77" s="640"/>
      <c r="I77" s="640"/>
      <c r="J77" s="640"/>
      <c r="K77" s="640"/>
    </row>
    <row r="80" spans="1:11" ht="13.5" customHeight="1"/>
    <row r="97" spans="1:14" ht="13.5" thickBot="1"/>
    <row r="98" spans="1:14" ht="21" customHeight="1">
      <c r="A98" s="1225" t="s">
        <v>860</v>
      </c>
      <c r="B98" s="1225"/>
      <c r="C98" s="1225"/>
      <c r="D98" s="1225"/>
      <c r="E98" s="1225"/>
      <c r="F98" s="1225"/>
      <c r="G98" s="1225"/>
      <c r="H98" s="1225"/>
      <c r="I98" s="1225"/>
      <c r="J98" s="1225"/>
      <c r="K98" s="1225"/>
      <c r="L98" s="1192" t="s">
        <v>801</v>
      </c>
      <c r="M98" s="1213"/>
      <c r="N98" s="1193"/>
    </row>
    <row r="99" spans="1:14" ht="15.75" customHeight="1" thickBot="1">
      <c r="L99" s="1194"/>
      <c r="M99" s="1214"/>
      <c r="N99" s="1195"/>
    </row>
    <row r="100" spans="1:14" s="14" customFormat="1" ht="17.100000000000001" customHeight="1">
      <c r="A100" s="661" t="s">
        <v>72</v>
      </c>
      <c r="B100" s="663" t="s">
        <v>73</v>
      </c>
      <c r="C100" s="664"/>
      <c r="D100" s="661" t="s">
        <v>74</v>
      </c>
      <c r="E100" s="661" t="s">
        <v>75</v>
      </c>
      <c r="F100" s="663" t="s">
        <v>76</v>
      </c>
      <c r="G100" s="664"/>
      <c r="H100" s="663" t="s">
        <v>77</v>
      </c>
      <c r="I100" s="665"/>
      <c r="J100" s="665"/>
      <c r="K100" s="708"/>
      <c r="L100" s="1194"/>
      <c r="M100" s="1214"/>
      <c r="N100" s="1195"/>
    </row>
    <row r="101" spans="1:14" s="46" customFormat="1" ht="29.1" customHeight="1" thickBot="1">
      <c r="A101" s="675"/>
      <c r="B101" s="676"/>
      <c r="C101" s="677"/>
      <c r="D101" s="675"/>
      <c r="E101" s="675"/>
      <c r="F101" s="676"/>
      <c r="G101" s="677"/>
      <c r="H101" s="15" t="s">
        <v>78</v>
      </c>
      <c r="I101" s="17" t="s">
        <v>79</v>
      </c>
      <c r="J101" s="17" t="s">
        <v>80</v>
      </c>
      <c r="K101" s="566" t="s">
        <v>43</v>
      </c>
      <c r="L101" s="1194"/>
      <c r="M101" s="1214"/>
      <c r="N101" s="1195"/>
    </row>
    <row r="102" spans="1:14" ht="15" customHeight="1">
      <c r="A102" s="537" t="s">
        <v>81</v>
      </c>
      <c r="B102" s="1220" t="s">
        <v>82</v>
      </c>
      <c r="C102" s="1221"/>
      <c r="D102" s="538" t="s">
        <v>83</v>
      </c>
      <c r="E102" s="539">
        <v>1990</v>
      </c>
      <c r="F102" s="1222" t="s">
        <v>84</v>
      </c>
      <c r="G102" s="1219"/>
      <c r="H102" s="540">
        <v>1</v>
      </c>
      <c r="I102" s="541"/>
      <c r="J102" s="542"/>
      <c r="K102" s="592"/>
      <c r="L102" s="1194"/>
      <c r="M102" s="1214"/>
      <c r="N102" s="1195"/>
    </row>
    <row r="103" spans="1:14" ht="15" customHeight="1">
      <c r="A103" s="537" t="s">
        <v>81</v>
      </c>
      <c r="B103" s="1220" t="s">
        <v>82</v>
      </c>
      <c r="C103" s="1221"/>
      <c r="D103" s="538" t="s">
        <v>85</v>
      </c>
      <c r="E103" s="539">
        <v>1990</v>
      </c>
      <c r="F103" s="1222" t="s">
        <v>86</v>
      </c>
      <c r="G103" s="1219"/>
      <c r="H103" s="540">
        <v>1</v>
      </c>
      <c r="I103" s="541"/>
      <c r="J103" s="542"/>
      <c r="K103" s="592"/>
      <c r="L103" s="1194"/>
      <c r="M103" s="1214"/>
      <c r="N103" s="1195"/>
    </row>
    <row r="104" spans="1:14" ht="18" customHeight="1">
      <c r="A104" s="537" t="s">
        <v>81</v>
      </c>
      <c r="B104" s="1220" t="s">
        <v>82</v>
      </c>
      <c r="C104" s="1221"/>
      <c r="D104" s="538" t="s">
        <v>87</v>
      </c>
      <c r="E104" s="539">
        <v>1990</v>
      </c>
      <c r="F104" s="1222" t="s">
        <v>86</v>
      </c>
      <c r="G104" s="1219"/>
      <c r="H104" s="540">
        <v>1</v>
      </c>
      <c r="I104" s="541"/>
      <c r="J104" s="542"/>
      <c r="K104" s="592"/>
      <c r="L104" s="1194"/>
      <c r="M104" s="1214"/>
      <c r="N104" s="1195"/>
    </row>
    <row r="105" spans="1:14" ht="15" customHeight="1">
      <c r="A105" s="537" t="s">
        <v>81</v>
      </c>
      <c r="B105" s="1220" t="s">
        <v>82</v>
      </c>
      <c r="C105" s="1221"/>
      <c r="D105" s="538" t="s">
        <v>88</v>
      </c>
      <c r="E105" s="539">
        <v>1993</v>
      </c>
      <c r="F105" s="1222" t="s">
        <v>89</v>
      </c>
      <c r="G105" s="1219"/>
      <c r="H105" s="540">
        <v>1</v>
      </c>
      <c r="I105" s="541"/>
      <c r="J105" s="542"/>
      <c r="K105" s="592"/>
      <c r="L105" s="1194"/>
      <c r="M105" s="1214"/>
      <c r="N105" s="1195"/>
    </row>
    <row r="106" spans="1:14" ht="29.1" customHeight="1">
      <c r="A106" s="537" t="s">
        <v>81</v>
      </c>
      <c r="B106" s="1220" t="s">
        <v>82</v>
      </c>
      <c r="C106" s="1221"/>
      <c r="D106" s="538" t="s">
        <v>90</v>
      </c>
      <c r="E106" s="539">
        <v>2007</v>
      </c>
      <c r="F106" s="1222" t="s">
        <v>91</v>
      </c>
      <c r="G106" s="1219"/>
      <c r="H106" s="540"/>
      <c r="I106" s="541"/>
      <c r="J106" s="542"/>
      <c r="K106" s="592">
        <v>1</v>
      </c>
      <c r="L106" s="1194"/>
      <c r="M106" s="1214"/>
      <c r="N106" s="1195"/>
    </row>
    <row r="107" spans="1:14" ht="29.1" customHeight="1">
      <c r="A107" s="537" t="s">
        <v>81</v>
      </c>
      <c r="B107" s="1220" t="s">
        <v>82</v>
      </c>
      <c r="C107" s="1221"/>
      <c r="D107" s="538" t="s">
        <v>92</v>
      </c>
      <c r="E107" s="539">
        <v>2007</v>
      </c>
      <c r="F107" s="1222" t="s">
        <v>91</v>
      </c>
      <c r="G107" s="1219"/>
      <c r="H107" s="540"/>
      <c r="I107" s="541"/>
      <c r="J107" s="542"/>
      <c r="K107" s="592">
        <v>1</v>
      </c>
      <c r="L107" s="1194"/>
      <c r="M107" s="1214"/>
      <c r="N107" s="1195"/>
    </row>
    <row r="108" spans="1:14" ht="29.1" customHeight="1">
      <c r="A108" s="537" t="s">
        <v>81</v>
      </c>
      <c r="B108" s="1220" t="s">
        <v>82</v>
      </c>
      <c r="C108" s="1221"/>
      <c r="D108" s="538" t="s">
        <v>93</v>
      </c>
      <c r="E108" s="539">
        <v>2007</v>
      </c>
      <c r="F108" s="1222" t="s">
        <v>94</v>
      </c>
      <c r="G108" s="1219"/>
      <c r="H108" s="540"/>
      <c r="I108" s="541"/>
      <c r="J108" s="542"/>
      <c r="K108" s="592">
        <v>1</v>
      </c>
      <c r="L108" s="1194"/>
      <c r="M108" s="1214"/>
      <c r="N108" s="1195"/>
    </row>
    <row r="109" spans="1:14" ht="29.1" customHeight="1">
      <c r="A109" s="537" t="s">
        <v>81</v>
      </c>
      <c r="B109" s="1220" t="s">
        <v>82</v>
      </c>
      <c r="C109" s="1221"/>
      <c r="D109" s="538" t="s">
        <v>95</v>
      </c>
      <c r="E109" s="539">
        <v>2007</v>
      </c>
      <c r="F109" s="1222" t="s">
        <v>94</v>
      </c>
      <c r="G109" s="1219"/>
      <c r="H109" s="540"/>
      <c r="I109" s="541"/>
      <c r="J109" s="542"/>
      <c r="K109" s="592">
        <v>1</v>
      </c>
      <c r="L109" s="1194"/>
      <c r="M109" s="1214"/>
      <c r="N109" s="1195"/>
    </row>
    <row r="110" spans="1:14" ht="29.1" customHeight="1">
      <c r="A110" s="537" t="s">
        <v>81</v>
      </c>
      <c r="B110" s="1220" t="s">
        <v>82</v>
      </c>
      <c r="C110" s="1221"/>
      <c r="D110" s="538" t="s">
        <v>96</v>
      </c>
      <c r="E110" s="539">
        <v>2007</v>
      </c>
      <c r="F110" s="1222" t="s">
        <v>94</v>
      </c>
      <c r="G110" s="1219"/>
      <c r="H110" s="540"/>
      <c r="I110" s="541"/>
      <c r="J110" s="542"/>
      <c r="K110" s="592">
        <v>1</v>
      </c>
      <c r="L110" s="1194"/>
      <c r="M110" s="1214"/>
      <c r="N110" s="1195"/>
    </row>
    <row r="111" spans="1:14" ht="29.1" customHeight="1">
      <c r="A111" s="537" t="s">
        <v>81</v>
      </c>
      <c r="B111" s="1220" t="s">
        <v>82</v>
      </c>
      <c r="C111" s="1221"/>
      <c r="D111" s="538" t="s">
        <v>97</v>
      </c>
      <c r="E111" s="539">
        <v>2007</v>
      </c>
      <c r="F111" s="1222" t="s">
        <v>91</v>
      </c>
      <c r="G111" s="1219"/>
      <c r="H111" s="540"/>
      <c r="I111" s="541"/>
      <c r="J111" s="542"/>
      <c r="K111" s="592">
        <v>1</v>
      </c>
      <c r="L111" s="1194"/>
      <c r="M111" s="1214"/>
      <c r="N111" s="1195"/>
    </row>
    <row r="112" spans="1:14" ht="29.1" customHeight="1">
      <c r="A112" s="537" t="s">
        <v>81</v>
      </c>
      <c r="B112" s="1220" t="s">
        <v>82</v>
      </c>
      <c r="C112" s="1221"/>
      <c r="D112" s="538" t="s">
        <v>98</v>
      </c>
      <c r="E112" s="539">
        <v>2007</v>
      </c>
      <c r="F112" s="1222" t="s">
        <v>94</v>
      </c>
      <c r="G112" s="1219"/>
      <c r="H112" s="540"/>
      <c r="I112" s="541"/>
      <c r="J112" s="542"/>
      <c r="K112" s="592">
        <v>1</v>
      </c>
      <c r="L112" s="1194"/>
      <c r="M112" s="1214"/>
      <c r="N112" s="1195"/>
    </row>
    <row r="113" spans="1:14" ht="29.1" customHeight="1">
      <c r="A113" s="537" t="s">
        <v>81</v>
      </c>
      <c r="B113" s="1220" t="s">
        <v>82</v>
      </c>
      <c r="C113" s="1221"/>
      <c r="D113" s="538" t="s">
        <v>99</v>
      </c>
      <c r="E113" s="539">
        <v>2007</v>
      </c>
      <c r="F113" s="1222" t="s">
        <v>100</v>
      </c>
      <c r="G113" s="1219"/>
      <c r="H113" s="543"/>
      <c r="I113" s="541"/>
      <c r="J113" s="542"/>
      <c r="K113" s="592">
        <v>1</v>
      </c>
      <c r="L113" s="1194"/>
      <c r="M113" s="1214"/>
      <c r="N113" s="1195"/>
    </row>
    <row r="114" spans="1:14" ht="29.1" customHeight="1">
      <c r="A114" s="544" t="s">
        <v>81</v>
      </c>
      <c r="B114" s="1216" t="s">
        <v>82</v>
      </c>
      <c r="C114" s="1217"/>
      <c r="D114" s="545" t="s">
        <v>101</v>
      </c>
      <c r="E114" s="546" t="s">
        <v>102</v>
      </c>
      <c r="F114" s="1218" t="s">
        <v>103</v>
      </c>
      <c r="G114" s="1219"/>
      <c r="H114" s="547"/>
      <c r="I114" s="548"/>
      <c r="J114" s="549"/>
      <c r="K114" s="592">
        <v>1</v>
      </c>
      <c r="L114" s="1194"/>
      <c r="M114" s="1214"/>
      <c r="N114" s="1195"/>
    </row>
    <row r="115" spans="1:14" s="259" customFormat="1" ht="29.1" customHeight="1">
      <c r="A115" s="544" t="s">
        <v>81</v>
      </c>
      <c r="B115" s="1216" t="s">
        <v>82</v>
      </c>
      <c r="C115" s="1217"/>
      <c r="D115" s="545" t="s">
        <v>104</v>
      </c>
      <c r="E115" s="546" t="s">
        <v>105</v>
      </c>
      <c r="F115" s="1218" t="s">
        <v>791</v>
      </c>
      <c r="G115" s="1219"/>
      <c r="H115" s="547"/>
      <c r="I115" s="548"/>
      <c r="J115" s="549"/>
      <c r="K115" s="592">
        <v>1</v>
      </c>
      <c r="L115" s="1194"/>
      <c r="M115" s="1214"/>
      <c r="N115" s="1195"/>
    </row>
    <row r="116" spans="1:14" s="259" customFormat="1" ht="29.1" customHeight="1">
      <c r="A116" s="544" t="s">
        <v>81</v>
      </c>
      <c r="B116" s="1216" t="s">
        <v>82</v>
      </c>
      <c r="C116" s="1217"/>
      <c r="D116" s="545" t="s">
        <v>107</v>
      </c>
      <c r="E116" s="546" t="s">
        <v>105</v>
      </c>
      <c r="F116" s="1218" t="s">
        <v>791</v>
      </c>
      <c r="G116" s="1219"/>
      <c r="H116" s="547"/>
      <c r="I116" s="548"/>
      <c r="J116" s="549"/>
      <c r="K116" s="592">
        <v>1</v>
      </c>
      <c r="L116" s="1194"/>
      <c r="M116" s="1214"/>
      <c r="N116" s="1195"/>
    </row>
    <row r="117" spans="1:14" s="259" customFormat="1" ht="29.1" customHeight="1">
      <c r="A117" s="544" t="s">
        <v>81</v>
      </c>
      <c r="B117" s="1216" t="s">
        <v>82</v>
      </c>
      <c r="C117" s="1217"/>
      <c r="D117" s="545" t="s">
        <v>108</v>
      </c>
      <c r="E117" s="546" t="s">
        <v>105</v>
      </c>
      <c r="F117" s="1218" t="s">
        <v>791</v>
      </c>
      <c r="G117" s="1219"/>
      <c r="H117" s="547"/>
      <c r="I117" s="548"/>
      <c r="J117" s="549"/>
      <c r="K117" s="592">
        <v>1</v>
      </c>
      <c r="L117" s="1194"/>
      <c r="M117" s="1214"/>
      <c r="N117" s="1195"/>
    </row>
    <row r="118" spans="1:14" s="527" customFormat="1" ht="29.1" customHeight="1" thickBot="1">
      <c r="A118" s="544" t="s">
        <v>81</v>
      </c>
      <c r="B118" s="1216" t="s">
        <v>82</v>
      </c>
      <c r="C118" s="1217"/>
      <c r="D118" s="545" t="s">
        <v>753</v>
      </c>
      <c r="E118" s="546" t="s">
        <v>752</v>
      </c>
      <c r="F118" s="1218" t="s">
        <v>792</v>
      </c>
      <c r="G118" s="1219"/>
      <c r="H118" s="550"/>
      <c r="I118" s="551"/>
      <c r="J118" s="551"/>
      <c r="K118" s="593">
        <v>1</v>
      </c>
      <c r="L118" s="1194"/>
      <c r="M118" s="1214"/>
      <c r="N118" s="1195"/>
    </row>
    <row r="119" spans="1:14" s="527" customFormat="1" ht="29.1" hidden="1" customHeight="1">
      <c r="A119" s="528" t="s">
        <v>81</v>
      </c>
      <c r="B119" s="1227" t="s">
        <v>82</v>
      </c>
      <c r="C119" s="1228"/>
      <c r="D119" s="529"/>
      <c r="E119" s="530"/>
      <c r="F119" s="1229"/>
      <c r="G119" s="1230"/>
      <c r="H119" s="533"/>
      <c r="I119" s="533"/>
      <c r="J119" s="533"/>
      <c r="K119" s="594">
        <v>1</v>
      </c>
      <c r="L119" s="1194"/>
      <c r="M119" s="1214"/>
      <c r="N119" s="1195"/>
    </row>
    <row r="120" spans="1:14" s="527" customFormat="1" ht="29.1" hidden="1" customHeight="1" thickBot="1">
      <c r="A120" s="528" t="s">
        <v>81</v>
      </c>
      <c r="B120" s="1227" t="s">
        <v>82</v>
      </c>
      <c r="C120" s="1228"/>
      <c r="D120" s="529"/>
      <c r="E120" s="530"/>
      <c r="F120" s="1229"/>
      <c r="G120" s="1231"/>
      <c r="H120" s="532"/>
      <c r="I120" s="531"/>
      <c r="J120" s="531"/>
      <c r="K120" s="594">
        <v>1</v>
      </c>
      <c r="L120" s="1194"/>
      <c r="M120" s="1214"/>
      <c r="N120" s="1195"/>
    </row>
    <row r="121" spans="1:14" ht="15" customHeight="1" thickBot="1">
      <c r="A121" s="47"/>
      <c r="B121" s="737"/>
      <c r="C121" s="738"/>
      <c r="D121" s="48"/>
      <c r="E121" s="49"/>
      <c r="F121" s="739"/>
      <c r="G121" s="1226"/>
      <c r="H121" s="55">
        <f>SUM(H102:H118)</f>
        <v>4</v>
      </c>
      <c r="I121" s="55">
        <f>SUM(I102:I117)</f>
        <v>0</v>
      </c>
      <c r="J121" s="55">
        <f>SUM(J102:J117)</f>
        <v>0</v>
      </c>
      <c r="K121" s="595">
        <f>SUM(K102:K118)</f>
        <v>13</v>
      </c>
      <c r="L121" s="1194"/>
      <c r="M121" s="1214"/>
      <c r="N121" s="1195"/>
    </row>
    <row r="122" spans="1:14" ht="15" customHeight="1">
      <c r="A122" s="47"/>
      <c r="B122" s="737"/>
      <c r="C122" s="738"/>
      <c r="D122" s="48"/>
      <c r="E122" s="49"/>
      <c r="F122" s="739"/>
      <c r="G122" s="1226"/>
      <c r="H122" s="65"/>
      <c r="I122" s="51"/>
      <c r="J122" s="52"/>
      <c r="K122" s="596"/>
      <c r="L122" s="1194"/>
      <c r="M122" s="1214"/>
      <c r="N122" s="1195"/>
    </row>
    <row r="123" spans="1:14" ht="29.1" customHeight="1">
      <c r="A123" s="537" t="s">
        <v>109</v>
      </c>
      <c r="B123" s="1220" t="s">
        <v>110</v>
      </c>
      <c r="C123" s="1221"/>
      <c r="D123" s="538" t="s">
        <v>111</v>
      </c>
      <c r="E123" s="539">
        <v>1999</v>
      </c>
      <c r="F123" s="1222" t="s">
        <v>112</v>
      </c>
      <c r="G123" s="1219"/>
      <c r="H123" s="543"/>
      <c r="I123" s="541" t="s">
        <v>113</v>
      </c>
      <c r="J123" s="552">
        <v>1</v>
      </c>
      <c r="K123" s="592"/>
      <c r="L123" s="1194"/>
      <c r="M123" s="1214"/>
      <c r="N123" s="1195"/>
    </row>
    <row r="124" spans="1:14" ht="29.1" customHeight="1">
      <c r="A124" s="537" t="s">
        <v>109</v>
      </c>
      <c r="B124" s="1220" t="s">
        <v>110</v>
      </c>
      <c r="C124" s="1221"/>
      <c r="D124" s="538" t="s">
        <v>114</v>
      </c>
      <c r="E124" s="539">
        <v>2007</v>
      </c>
      <c r="F124" s="1222" t="s">
        <v>115</v>
      </c>
      <c r="G124" s="1219"/>
      <c r="H124" s="540"/>
      <c r="I124" s="541"/>
      <c r="J124" s="542"/>
      <c r="K124" s="597">
        <v>1</v>
      </c>
      <c r="L124" s="1194"/>
      <c r="M124" s="1214"/>
      <c r="N124" s="1195"/>
    </row>
    <row r="125" spans="1:14" ht="29.1" customHeight="1">
      <c r="A125" s="537" t="s">
        <v>109</v>
      </c>
      <c r="B125" s="1220" t="s">
        <v>110</v>
      </c>
      <c r="C125" s="1221"/>
      <c r="D125" s="538" t="s">
        <v>116</v>
      </c>
      <c r="E125" s="539">
        <v>2007</v>
      </c>
      <c r="F125" s="1222" t="s">
        <v>115</v>
      </c>
      <c r="G125" s="1219"/>
      <c r="H125" s="540"/>
      <c r="I125" s="541"/>
      <c r="J125" s="542"/>
      <c r="K125" s="597">
        <v>1</v>
      </c>
      <c r="L125" s="1194"/>
      <c r="M125" s="1214"/>
      <c r="N125" s="1195"/>
    </row>
    <row r="126" spans="1:14" ht="42" customHeight="1">
      <c r="A126" s="537" t="s">
        <v>109</v>
      </c>
      <c r="B126" s="1220" t="s">
        <v>110</v>
      </c>
      <c r="C126" s="1221"/>
      <c r="D126" s="538" t="s">
        <v>117</v>
      </c>
      <c r="E126" s="539">
        <v>2007</v>
      </c>
      <c r="F126" s="1222" t="s">
        <v>118</v>
      </c>
      <c r="G126" s="1219"/>
      <c r="H126" s="540"/>
      <c r="I126" s="541"/>
      <c r="J126" s="542"/>
      <c r="K126" s="597">
        <v>1</v>
      </c>
      <c r="L126" s="1194"/>
      <c r="M126" s="1214"/>
      <c r="N126" s="1195"/>
    </row>
    <row r="127" spans="1:14" ht="29.1" customHeight="1">
      <c r="A127" s="537" t="s">
        <v>109</v>
      </c>
      <c r="B127" s="1220" t="s">
        <v>110</v>
      </c>
      <c r="C127" s="1221"/>
      <c r="D127" s="538" t="s">
        <v>119</v>
      </c>
      <c r="E127" s="539">
        <v>2007</v>
      </c>
      <c r="F127" s="1222" t="s">
        <v>115</v>
      </c>
      <c r="G127" s="1219"/>
      <c r="H127" s="543"/>
      <c r="I127" s="541"/>
      <c r="J127" s="542"/>
      <c r="K127" s="597">
        <v>1</v>
      </c>
      <c r="L127" s="1194"/>
      <c r="M127" s="1214"/>
      <c r="N127" s="1195"/>
    </row>
    <row r="128" spans="1:14" ht="29.1" customHeight="1" thickBot="1">
      <c r="A128" s="537" t="s">
        <v>109</v>
      </c>
      <c r="B128" s="1220" t="s">
        <v>110</v>
      </c>
      <c r="C128" s="1221"/>
      <c r="D128" s="538" t="s">
        <v>120</v>
      </c>
      <c r="E128" s="539" t="s">
        <v>121</v>
      </c>
      <c r="F128" s="1222" t="s">
        <v>616</v>
      </c>
      <c r="G128" s="1219"/>
      <c r="H128" s="543"/>
      <c r="I128" s="541"/>
      <c r="J128" s="542"/>
      <c r="K128" s="597">
        <v>1</v>
      </c>
      <c r="L128" s="1194"/>
      <c r="M128" s="1214"/>
      <c r="N128" s="1195"/>
    </row>
    <row r="129" spans="1:14" ht="15" customHeight="1" thickBot="1">
      <c r="A129" s="47"/>
      <c r="B129" s="737"/>
      <c r="C129" s="738"/>
      <c r="D129" s="48"/>
      <c r="E129" s="49"/>
      <c r="F129" s="739"/>
      <c r="G129" s="1226"/>
      <c r="H129" s="55">
        <f>SUM(H123:H128)</f>
        <v>0</v>
      </c>
      <c r="I129" s="55">
        <f>SUM(I123:I128)</f>
        <v>0</v>
      </c>
      <c r="J129" s="55">
        <f>SUM(J123:J128)</f>
        <v>1</v>
      </c>
      <c r="K129" s="595">
        <f>SUM(K123:K128)</f>
        <v>5</v>
      </c>
      <c r="L129" s="1194"/>
      <c r="M129" s="1214"/>
      <c r="N129" s="1195"/>
    </row>
    <row r="130" spans="1:14" ht="15" customHeight="1">
      <c r="A130" s="47"/>
      <c r="B130" s="737"/>
      <c r="C130" s="738"/>
      <c r="D130" s="48"/>
      <c r="E130" s="49"/>
      <c r="F130" s="739"/>
      <c r="G130" s="1226"/>
      <c r="H130" s="60"/>
      <c r="I130" s="61"/>
      <c r="J130" s="59"/>
      <c r="K130" s="598"/>
      <c r="L130" s="1194"/>
      <c r="M130" s="1214"/>
      <c r="N130" s="1195"/>
    </row>
    <row r="131" spans="1:14" ht="42" customHeight="1">
      <c r="A131" s="537" t="s">
        <v>123</v>
      </c>
      <c r="B131" s="1220" t="s">
        <v>124</v>
      </c>
      <c r="C131" s="1221"/>
      <c r="D131" s="538" t="s">
        <v>125</v>
      </c>
      <c r="E131" s="539">
        <v>1985</v>
      </c>
      <c r="F131" s="1222" t="s">
        <v>126</v>
      </c>
      <c r="G131" s="1219"/>
      <c r="H131" s="540" t="s">
        <v>113</v>
      </c>
      <c r="I131" s="541" t="s">
        <v>113</v>
      </c>
      <c r="J131" s="542">
        <v>1</v>
      </c>
      <c r="K131" s="592" t="s">
        <v>113</v>
      </c>
      <c r="L131" s="1194"/>
      <c r="M131" s="1214"/>
      <c r="N131" s="1195"/>
    </row>
    <row r="132" spans="1:14" ht="29.1" customHeight="1">
      <c r="A132" s="537" t="s">
        <v>123</v>
      </c>
      <c r="B132" s="1220" t="s">
        <v>127</v>
      </c>
      <c r="C132" s="1221"/>
      <c r="D132" s="538" t="s">
        <v>128</v>
      </c>
      <c r="E132" s="539">
        <v>1997</v>
      </c>
      <c r="F132" s="1222" t="s">
        <v>129</v>
      </c>
      <c r="G132" s="1219"/>
      <c r="H132" s="540" t="s">
        <v>113</v>
      </c>
      <c r="I132" s="541" t="s">
        <v>113</v>
      </c>
      <c r="J132" s="552">
        <v>1</v>
      </c>
      <c r="K132" s="592" t="s">
        <v>113</v>
      </c>
      <c r="L132" s="1194"/>
      <c r="M132" s="1214"/>
      <c r="N132" s="1195"/>
    </row>
    <row r="133" spans="1:14" ht="42" customHeight="1">
      <c r="A133" s="537" t="s">
        <v>123</v>
      </c>
      <c r="B133" s="1220" t="s">
        <v>127</v>
      </c>
      <c r="C133" s="1221"/>
      <c r="D133" s="538" t="s">
        <v>130</v>
      </c>
      <c r="E133" s="539">
        <v>2007</v>
      </c>
      <c r="F133" s="1222" t="s">
        <v>131</v>
      </c>
      <c r="G133" s="1219"/>
      <c r="H133" s="540" t="s">
        <v>113</v>
      </c>
      <c r="I133" s="541" t="s">
        <v>113</v>
      </c>
      <c r="J133" s="552"/>
      <c r="K133" s="592">
        <v>1</v>
      </c>
      <c r="L133" s="1194"/>
      <c r="M133" s="1214"/>
      <c r="N133" s="1195"/>
    </row>
    <row r="134" spans="1:14" ht="42" customHeight="1">
      <c r="A134" s="537" t="s">
        <v>123</v>
      </c>
      <c r="B134" s="1220" t="s">
        <v>127</v>
      </c>
      <c r="C134" s="1221"/>
      <c r="D134" s="538" t="s">
        <v>132</v>
      </c>
      <c r="E134" s="539">
        <v>2007</v>
      </c>
      <c r="F134" s="1222" t="s">
        <v>133</v>
      </c>
      <c r="G134" s="1219"/>
      <c r="H134" s="540" t="s">
        <v>113</v>
      </c>
      <c r="I134" s="541" t="s">
        <v>113</v>
      </c>
      <c r="J134" s="552"/>
      <c r="K134" s="592">
        <v>1</v>
      </c>
      <c r="L134" s="1194"/>
      <c r="M134" s="1214"/>
      <c r="N134" s="1195"/>
    </row>
    <row r="135" spans="1:14" ht="42" customHeight="1" thickBot="1">
      <c r="A135" s="537" t="s">
        <v>123</v>
      </c>
      <c r="B135" s="1220" t="s">
        <v>127</v>
      </c>
      <c r="C135" s="1221"/>
      <c r="D135" s="538" t="s">
        <v>160</v>
      </c>
      <c r="E135" s="539">
        <v>1999</v>
      </c>
      <c r="F135" s="1222" t="s">
        <v>793</v>
      </c>
      <c r="G135" s="1219"/>
      <c r="H135" s="540" t="s">
        <v>113</v>
      </c>
      <c r="I135" s="541" t="s">
        <v>113</v>
      </c>
      <c r="J135" s="552">
        <v>1</v>
      </c>
      <c r="K135" s="592"/>
      <c r="L135" s="1194"/>
      <c r="M135" s="1214"/>
      <c r="N135" s="1195"/>
    </row>
    <row r="136" spans="1:14" ht="15" customHeight="1" thickBot="1">
      <c r="A136" s="47"/>
      <c r="B136" s="737"/>
      <c r="C136" s="738"/>
      <c r="D136" s="48"/>
      <c r="E136" s="49"/>
      <c r="F136" s="739"/>
      <c r="G136" s="1226"/>
      <c r="H136" s="55">
        <f>SUM(H131:H135)</f>
        <v>0</v>
      </c>
      <c r="I136" s="56">
        <f>SUM(I131:I135)</f>
        <v>0</v>
      </c>
      <c r="J136" s="57">
        <f>SUM(J131:J135)</f>
        <v>3</v>
      </c>
      <c r="K136" s="599">
        <f>SUM(K131:K135)</f>
        <v>2</v>
      </c>
      <c r="L136" s="1194"/>
      <c r="M136" s="1214"/>
      <c r="N136" s="1195"/>
    </row>
    <row r="137" spans="1:14" ht="15" customHeight="1">
      <c r="A137" s="47"/>
      <c r="B137" s="737"/>
      <c r="C137" s="738"/>
      <c r="D137" s="48"/>
      <c r="E137" s="49"/>
      <c r="F137" s="739"/>
      <c r="G137" s="1226"/>
      <c r="H137" s="50"/>
      <c r="I137" s="51"/>
      <c r="J137" s="67"/>
      <c r="K137" s="600"/>
      <c r="L137" s="1194"/>
      <c r="M137" s="1214"/>
      <c r="N137" s="1195"/>
    </row>
    <row r="138" spans="1:14" ht="42" customHeight="1">
      <c r="A138" s="537" t="s">
        <v>134</v>
      </c>
      <c r="B138" s="1220" t="s">
        <v>135</v>
      </c>
      <c r="C138" s="1221"/>
      <c r="D138" s="538" t="s">
        <v>136</v>
      </c>
      <c r="E138" s="539">
        <v>2007</v>
      </c>
      <c r="F138" s="1222" t="s">
        <v>137</v>
      </c>
      <c r="G138" s="1219"/>
      <c r="H138" s="540" t="s">
        <v>113</v>
      </c>
      <c r="I138" s="541" t="s">
        <v>113</v>
      </c>
      <c r="J138" s="552" t="s">
        <v>113</v>
      </c>
      <c r="K138" s="592">
        <v>1</v>
      </c>
      <c r="L138" s="1194"/>
      <c r="M138" s="1214"/>
      <c r="N138" s="1195"/>
    </row>
    <row r="139" spans="1:14" ht="42" customHeight="1" thickBot="1">
      <c r="A139" s="537" t="s">
        <v>134</v>
      </c>
      <c r="B139" s="1220" t="s">
        <v>135</v>
      </c>
      <c r="C139" s="1221"/>
      <c r="D139" s="538" t="s">
        <v>138</v>
      </c>
      <c r="E139" s="539">
        <v>2007</v>
      </c>
      <c r="F139" s="1222" t="s">
        <v>139</v>
      </c>
      <c r="G139" s="1219"/>
      <c r="H139" s="543" t="s">
        <v>113</v>
      </c>
      <c r="I139" s="553" t="s">
        <v>113</v>
      </c>
      <c r="J139" s="552" t="s">
        <v>113</v>
      </c>
      <c r="K139" s="597">
        <v>1</v>
      </c>
      <c r="L139" s="1194"/>
      <c r="M139" s="1214"/>
      <c r="N139" s="1195"/>
    </row>
    <row r="140" spans="1:14" ht="15" customHeight="1" thickBot="1">
      <c r="A140" s="47"/>
      <c r="B140" s="737"/>
      <c r="C140" s="738"/>
      <c r="D140" s="48"/>
      <c r="E140" s="49"/>
      <c r="F140" s="739"/>
      <c r="G140" s="1226"/>
      <c r="H140" s="55">
        <f>SUM(H138:H139)</f>
        <v>0</v>
      </c>
      <c r="I140" s="56">
        <f>SUM(I138:I139)</f>
        <v>0</v>
      </c>
      <c r="J140" s="57">
        <f>SUM(J138:J139)</f>
        <v>0</v>
      </c>
      <c r="K140" s="599">
        <f>SUM(K138:K139)</f>
        <v>2</v>
      </c>
      <c r="L140" s="1194"/>
      <c r="M140" s="1214"/>
      <c r="N140" s="1195"/>
    </row>
    <row r="141" spans="1:14" ht="15" customHeight="1">
      <c r="A141" s="47"/>
      <c r="B141" s="737"/>
      <c r="C141" s="738"/>
      <c r="D141" s="48"/>
      <c r="E141" s="49"/>
      <c r="F141" s="739"/>
      <c r="G141" s="1226"/>
      <c r="H141" s="65"/>
      <c r="I141" s="66"/>
      <c r="J141" s="67"/>
      <c r="K141" s="596"/>
      <c r="L141" s="1194"/>
      <c r="M141" s="1214"/>
      <c r="N141" s="1195"/>
    </row>
    <row r="142" spans="1:14" ht="15" customHeight="1" thickBot="1">
      <c r="A142" s="537" t="s">
        <v>140</v>
      </c>
      <c r="B142" s="1220" t="s">
        <v>141</v>
      </c>
      <c r="C142" s="1221"/>
      <c r="D142" s="538" t="s">
        <v>142</v>
      </c>
      <c r="E142" s="539">
        <v>1985</v>
      </c>
      <c r="F142" s="1222" t="s">
        <v>143</v>
      </c>
      <c r="G142" s="1219"/>
      <c r="H142" s="540" t="s">
        <v>113</v>
      </c>
      <c r="I142" s="541" t="s">
        <v>113</v>
      </c>
      <c r="J142" s="542">
        <v>1</v>
      </c>
      <c r="K142" s="592"/>
      <c r="L142" s="1194"/>
      <c r="M142" s="1214"/>
      <c r="N142" s="1195"/>
    </row>
    <row r="143" spans="1:14" ht="15" customHeight="1" thickBot="1">
      <c r="A143" s="47"/>
      <c r="B143" s="737"/>
      <c r="C143" s="738"/>
      <c r="D143" s="48"/>
      <c r="E143" s="49"/>
      <c r="F143" s="739"/>
      <c r="G143" s="1226"/>
      <c r="H143" s="55">
        <f>SUM(H142:H142)</f>
        <v>0</v>
      </c>
      <c r="I143" s="56">
        <f>SUM(I142:I142)</f>
        <v>0</v>
      </c>
      <c r="J143" s="57">
        <f>SUM(J142:J142)</f>
        <v>1</v>
      </c>
      <c r="K143" s="599">
        <f>SUM(K142:K142)</f>
        <v>0</v>
      </c>
      <c r="L143" s="1194"/>
      <c r="M143" s="1214"/>
      <c r="N143" s="1195"/>
    </row>
    <row r="144" spans="1:14" ht="15" customHeight="1">
      <c r="A144" s="47"/>
      <c r="B144" s="737"/>
      <c r="C144" s="738"/>
      <c r="D144" s="48"/>
      <c r="E144" s="49"/>
      <c r="F144" s="739"/>
      <c r="G144" s="1226"/>
      <c r="H144" s="65"/>
      <c r="I144" s="51"/>
      <c r="J144" s="67"/>
      <c r="K144" s="600"/>
      <c r="L144" s="1194"/>
      <c r="M144" s="1214"/>
      <c r="N144" s="1195"/>
    </row>
    <row r="145" spans="1:14" ht="29.1" customHeight="1">
      <c r="A145" s="537" t="s">
        <v>144</v>
      </c>
      <c r="B145" s="1220" t="s">
        <v>145</v>
      </c>
      <c r="C145" s="1221"/>
      <c r="D145" s="538" t="s">
        <v>146</v>
      </c>
      <c r="E145" s="539">
        <v>1999</v>
      </c>
      <c r="F145" s="1222" t="s">
        <v>147</v>
      </c>
      <c r="G145" s="1219"/>
      <c r="H145" s="543"/>
      <c r="I145" s="541" t="s">
        <v>113</v>
      </c>
      <c r="J145" s="552">
        <v>1</v>
      </c>
      <c r="K145" s="592"/>
      <c r="L145" s="1194"/>
      <c r="M145" s="1214"/>
      <c r="N145" s="1195"/>
    </row>
    <row r="146" spans="1:14" ht="42" customHeight="1">
      <c r="A146" s="537" t="s">
        <v>144</v>
      </c>
      <c r="B146" s="1220" t="s">
        <v>145</v>
      </c>
      <c r="C146" s="1221"/>
      <c r="D146" s="538" t="s">
        <v>148</v>
      </c>
      <c r="E146" s="539">
        <v>2007</v>
      </c>
      <c r="F146" s="1222" t="s">
        <v>149</v>
      </c>
      <c r="G146" s="1219"/>
      <c r="H146" s="543"/>
      <c r="I146" s="553"/>
      <c r="J146" s="552"/>
      <c r="K146" s="597">
        <v>1</v>
      </c>
      <c r="L146" s="1194"/>
      <c r="M146" s="1214"/>
      <c r="N146" s="1195"/>
    </row>
    <row r="147" spans="1:14" ht="42" customHeight="1">
      <c r="A147" s="537" t="s">
        <v>144</v>
      </c>
      <c r="B147" s="1220" t="s">
        <v>145</v>
      </c>
      <c r="C147" s="1221"/>
      <c r="D147" s="538" t="s">
        <v>150</v>
      </c>
      <c r="E147" s="539">
        <v>2007</v>
      </c>
      <c r="F147" s="1222" t="s">
        <v>149</v>
      </c>
      <c r="G147" s="1219"/>
      <c r="H147" s="543"/>
      <c r="I147" s="553"/>
      <c r="J147" s="552"/>
      <c r="K147" s="597">
        <v>1</v>
      </c>
      <c r="L147" s="1194"/>
      <c r="M147" s="1214"/>
      <c r="N147" s="1195"/>
    </row>
    <row r="148" spans="1:14" ht="42" customHeight="1">
      <c r="A148" s="537" t="s">
        <v>144</v>
      </c>
      <c r="B148" s="1220" t="s">
        <v>145</v>
      </c>
      <c r="C148" s="1221"/>
      <c r="D148" s="538" t="s">
        <v>151</v>
      </c>
      <c r="E148" s="539">
        <v>2007</v>
      </c>
      <c r="F148" s="1222" t="s">
        <v>152</v>
      </c>
      <c r="G148" s="1219"/>
      <c r="H148" s="543"/>
      <c r="I148" s="553"/>
      <c r="J148" s="552"/>
      <c r="K148" s="597">
        <v>1</v>
      </c>
      <c r="L148" s="1194"/>
      <c r="M148" s="1214"/>
      <c r="N148" s="1195"/>
    </row>
    <row r="149" spans="1:14" ht="42" customHeight="1" thickBot="1">
      <c r="A149" s="537" t="s">
        <v>144</v>
      </c>
      <c r="B149" s="1220" t="s">
        <v>145</v>
      </c>
      <c r="C149" s="1221"/>
      <c r="D149" s="538" t="s">
        <v>153</v>
      </c>
      <c r="E149" s="539">
        <v>2007</v>
      </c>
      <c r="F149" s="1222" t="s">
        <v>152</v>
      </c>
      <c r="G149" s="1219"/>
      <c r="H149" s="543"/>
      <c r="I149" s="553"/>
      <c r="J149" s="552"/>
      <c r="K149" s="597">
        <v>1</v>
      </c>
      <c r="L149" s="1194"/>
      <c r="M149" s="1214"/>
      <c r="N149" s="1195"/>
    </row>
    <row r="150" spans="1:14" ht="15" customHeight="1" thickBot="1">
      <c r="A150" s="47"/>
      <c r="B150" s="737"/>
      <c r="C150" s="738"/>
      <c r="D150" s="538"/>
      <c r="E150" s="49"/>
      <c r="F150" s="739"/>
      <c r="G150" s="1226"/>
      <c r="H150" s="55">
        <f>SUM(H145:H149)</f>
        <v>0</v>
      </c>
      <c r="I150" s="56">
        <f>SUM(I145:I149)</f>
        <v>0</v>
      </c>
      <c r="J150" s="57">
        <f>SUM(J145:J149)</f>
        <v>1</v>
      </c>
      <c r="K150" s="599">
        <f>SUM(K145:K149)</f>
        <v>4</v>
      </c>
      <c r="L150" s="1194"/>
      <c r="M150" s="1214"/>
      <c r="N150" s="1195"/>
    </row>
    <row r="151" spans="1:14" ht="29.1" customHeight="1" thickBot="1">
      <c r="A151" s="537" t="s">
        <v>154</v>
      </c>
      <c r="B151" s="1220" t="s">
        <v>155</v>
      </c>
      <c r="C151" s="1221"/>
      <c r="D151" s="538" t="s">
        <v>156</v>
      </c>
      <c r="E151" s="539">
        <v>1997</v>
      </c>
      <c r="F151" s="1222" t="s">
        <v>157</v>
      </c>
      <c r="G151" s="1219"/>
      <c r="H151" s="540"/>
      <c r="I151" s="541"/>
      <c r="J151" s="542">
        <v>1</v>
      </c>
      <c r="K151" s="592"/>
      <c r="L151" s="1194"/>
      <c r="M151" s="1214"/>
      <c r="N151" s="1195"/>
    </row>
    <row r="152" spans="1:14" ht="15" customHeight="1" thickBot="1">
      <c r="A152" s="47"/>
      <c r="B152" s="737"/>
      <c r="C152" s="738"/>
      <c r="D152" s="48"/>
      <c r="E152" s="49"/>
      <c r="F152" s="739"/>
      <c r="G152" s="1226"/>
      <c r="H152" s="55">
        <f>SUM(H151:H151)</f>
        <v>0</v>
      </c>
      <c r="I152" s="56">
        <f>SUM(I151:I151)</f>
        <v>0</v>
      </c>
      <c r="J152" s="57">
        <f>SUM(J151:J151)</f>
        <v>1</v>
      </c>
      <c r="K152" s="599">
        <f>SUM(K151:K151)</f>
        <v>0</v>
      </c>
      <c r="L152" s="1194"/>
      <c r="M152" s="1214"/>
      <c r="N152" s="1195"/>
    </row>
    <row r="153" spans="1:14" ht="15" customHeight="1" thickBot="1">
      <c r="A153" s="47"/>
      <c r="B153" s="737"/>
      <c r="C153" s="738"/>
      <c r="D153" s="48"/>
      <c r="E153" s="49"/>
      <c r="F153" s="739"/>
      <c r="G153" s="1226"/>
      <c r="H153" s="68"/>
      <c r="I153" s="51"/>
      <c r="J153" s="69"/>
      <c r="K153" s="596"/>
      <c r="L153" s="1194"/>
      <c r="M153" s="1214"/>
      <c r="N153" s="1195"/>
    </row>
    <row r="154" spans="1:14" ht="17.100000000000001" customHeight="1" thickBot="1">
      <c r="A154" s="703" t="s">
        <v>162</v>
      </c>
      <c r="B154" s="704"/>
      <c r="C154" s="704"/>
      <c r="D154" s="704"/>
      <c r="E154" s="705"/>
      <c r="F154" s="706" t="s">
        <v>788</v>
      </c>
      <c r="G154" s="707"/>
      <c r="H154" s="55">
        <f>H121+H129+H136+H140+H143+H150+H152</f>
        <v>4</v>
      </c>
      <c r="I154" s="56">
        <f>I121+I129+I136+I140+I143+I150+I152</f>
        <v>0</v>
      </c>
      <c r="J154" s="57">
        <f>J121+J129+J136+J140+J143+J150+J152</f>
        <v>7</v>
      </c>
      <c r="K154" s="599">
        <f>K121+K129+K136+K140+K143+K150+K152</f>
        <v>26</v>
      </c>
      <c r="L154" s="1194"/>
      <c r="M154" s="1214"/>
      <c r="N154" s="1195"/>
    </row>
    <row r="155" spans="1:14" ht="15" customHeight="1">
      <c r="L155" s="1194"/>
      <c r="M155" s="1214"/>
      <c r="N155" s="1195"/>
    </row>
    <row r="156" spans="1:14" ht="21" customHeight="1">
      <c r="A156" s="1225" t="s">
        <v>890</v>
      </c>
      <c r="B156" s="1225"/>
      <c r="C156" s="1225"/>
      <c r="D156" s="1225"/>
      <c r="E156" s="1225"/>
      <c r="F156" s="1225"/>
      <c r="G156" s="1225"/>
      <c r="H156" s="1225"/>
      <c r="I156" s="1225"/>
      <c r="J156" s="1225"/>
      <c r="K156" s="1225"/>
      <c r="L156" s="1194"/>
      <c r="M156" s="1214"/>
      <c r="N156" s="1195"/>
    </row>
    <row r="157" spans="1:14" ht="15.75" customHeight="1" thickBot="1">
      <c r="L157" s="1194"/>
      <c r="M157" s="1214"/>
      <c r="N157" s="1195"/>
    </row>
    <row r="158" spans="1:14" s="14" customFormat="1" ht="17.100000000000001" customHeight="1">
      <c r="A158" s="661" t="s">
        <v>72</v>
      </c>
      <c r="B158" s="663" t="s">
        <v>73</v>
      </c>
      <c r="C158" s="664"/>
      <c r="D158" s="661" t="s">
        <v>74</v>
      </c>
      <c r="E158" s="661" t="s">
        <v>75</v>
      </c>
      <c r="F158" s="663" t="s">
        <v>76</v>
      </c>
      <c r="G158" s="664"/>
      <c r="H158" s="663" t="s">
        <v>77</v>
      </c>
      <c r="I158" s="665"/>
      <c r="J158" s="665"/>
      <c r="K158" s="708"/>
      <c r="L158" s="1194"/>
      <c r="M158" s="1214"/>
      <c r="N158" s="1195"/>
    </row>
    <row r="159" spans="1:14" s="46" customFormat="1" ht="29.1" customHeight="1" thickBot="1">
      <c r="A159" s="675"/>
      <c r="B159" s="676"/>
      <c r="C159" s="677"/>
      <c r="D159" s="675"/>
      <c r="E159" s="675"/>
      <c r="F159" s="676"/>
      <c r="G159" s="677"/>
      <c r="H159" s="15" t="s">
        <v>78</v>
      </c>
      <c r="I159" s="17" t="s">
        <v>79</v>
      </c>
      <c r="J159" s="17" t="s">
        <v>80</v>
      </c>
      <c r="K159" s="566" t="s">
        <v>43</v>
      </c>
      <c r="L159" s="1194"/>
      <c r="M159" s="1214"/>
      <c r="N159" s="1195"/>
    </row>
    <row r="160" spans="1:14" ht="15" customHeight="1">
      <c r="A160" s="477"/>
      <c r="B160" s="1232"/>
      <c r="C160" s="1233"/>
      <c r="D160" s="478"/>
      <c r="E160" s="479"/>
      <c r="F160" s="1234"/>
      <c r="G160" s="1235"/>
      <c r="H160" s="480"/>
      <c r="I160" s="481"/>
      <c r="J160" s="482"/>
      <c r="K160" s="601"/>
      <c r="L160" s="1194"/>
      <c r="M160" s="1214"/>
      <c r="N160" s="1195"/>
    </row>
    <row r="161" spans="1:14" ht="15" customHeight="1">
      <c r="A161" s="47"/>
      <c r="B161" s="737"/>
      <c r="C161" s="738"/>
      <c r="D161" s="48"/>
      <c r="E161" s="49"/>
      <c r="F161" s="739"/>
      <c r="G161" s="1226"/>
      <c r="H161" s="68"/>
      <c r="I161" s="506"/>
      <c r="J161" s="69"/>
      <c r="K161" s="602"/>
      <c r="L161" s="1194"/>
      <c r="M161" s="1214"/>
      <c r="N161" s="1195"/>
    </row>
    <row r="162" spans="1:14" ht="15" customHeight="1" thickBot="1">
      <c r="A162" s="47"/>
      <c r="B162" s="737"/>
      <c r="C162" s="738"/>
      <c r="D162" s="48"/>
      <c r="E162" s="49"/>
      <c r="F162" s="739"/>
      <c r="G162" s="1226"/>
      <c r="H162" s="68"/>
      <c r="I162" s="66"/>
      <c r="J162" s="69"/>
      <c r="K162" s="596"/>
      <c r="L162" s="1194"/>
      <c r="M162" s="1214"/>
      <c r="N162" s="1195"/>
    </row>
    <row r="163" spans="1:14" ht="17.100000000000001" customHeight="1" thickBot="1">
      <c r="A163" s="703" t="s">
        <v>162</v>
      </c>
      <c r="B163" s="704"/>
      <c r="C163" s="704"/>
      <c r="D163" s="704"/>
      <c r="E163" s="705"/>
      <c r="F163" s="706" t="s">
        <v>784</v>
      </c>
      <c r="G163" s="707"/>
      <c r="H163" s="55">
        <f>H161</f>
        <v>0</v>
      </c>
      <c r="I163" s="55">
        <f>I161</f>
        <v>0</v>
      </c>
      <c r="J163" s="55">
        <f>J161</f>
        <v>0</v>
      </c>
      <c r="K163" s="595">
        <f>K161</f>
        <v>0</v>
      </c>
      <c r="L163" s="1196"/>
      <c r="M163" s="1215"/>
      <c r="N163" s="1197"/>
    </row>
    <row r="164" spans="1:14" ht="13.5" thickBot="1"/>
    <row r="165" spans="1:14" ht="15.75" customHeight="1">
      <c r="A165" s="1242" t="s">
        <v>789</v>
      </c>
      <c r="B165" s="1236" t="s">
        <v>861</v>
      </c>
      <c r="C165" s="1237"/>
      <c r="D165" s="1237"/>
      <c r="E165" s="1237"/>
      <c r="F165" s="1237"/>
      <c r="G165" s="1237"/>
      <c r="H165" s="1237"/>
      <c r="I165" s="1237"/>
      <c r="J165" s="1237"/>
      <c r="K165" s="1238"/>
    </row>
    <row r="166" spans="1:14" ht="20.25" customHeight="1" thickBot="1">
      <c r="A166" s="1243"/>
      <c r="B166" s="1239"/>
      <c r="C166" s="1240"/>
      <c r="D166" s="1240"/>
      <c r="E166" s="1240"/>
      <c r="F166" s="1240"/>
      <c r="G166" s="1240"/>
      <c r="H166" s="1240"/>
      <c r="I166" s="1240"/>
      <c r="J166" s="1240"/>
      <c r="K166" s="1241"/>
    </row>
    <row r="167" spans="1:14" ht="30.75" customHeight="1">
      <c r="A167" s="639" t="s">
        <v>837</v>
      </c>
      <c r="B167" s="640"/>
      <c r="C167" s="640"/>
      <c r="D167" s="640"/>
      <c r="E167" s="640"/>
      <c r="F167" s="640"/>
      <c r="G167" s="640"/>
      <c r="H167" s="640"/>
      <c r="I167" s="640"/>
      <c r="J167" s="640"/>
      <c r="K167" s="640"/>
    </row>
    <row r="172" spans="1:14" ht="17.100000000000001" customHeight="1">
      <c r="A172" s="639" t="s">
        <v>822</v>
      </c>
      <c r="B172" s="640"/>
      <c r="C172" s="640"/>
      <c r="D172" s="640"/>
      <c r="E172" s="640"/>
      <c r="F172" s="640"/>
      <c r="G172" s="640"/>
      <c r="H172" s="640"/>
      <c r="I172" s="640"/>
      <c r="J172" s="640"/>
      <c r="K172" s="640"/>
    </row>
    <row r="174" spans="1:14" ht="30.75" customHeight="1">
      <c r="A174" s="1174" t="s">
        <v>601</v>
      </c>
      <c r="B174" s="640"/>
      <c r="C174" s="640"/>
      <c r="D174" s="640"/>
      <c r="E174" s="640"/>
      <c r="F174" s="640"/>
      <c r="G174" s="640"/>
      <c r="H174" s="640"/>
      <c r="I174" s="640"/>
      <c r="J174" s="640"/>
      <c r="K174" s="640"/>
    </row>
    <row r="177" spans="1:11" ht="17.100000000000001" customHeight="1">
      <c r="A177" s="768" t="s">
        <v>209</v>
      </c>
      <c r="B177" s="768"/>
      <c r="C177" s="768"/>
      <c r="D177" s="768"/>
      <c r="E177" s="768"/>
      <c r="F177" s="768"/>
      <c r="G177" s="768"/>
      <c r="H177" s="768"/>
      <c r="I177" s="768"/>
      <c r="J177" s="768"/>
      <c r="K177" s="768"/>
    </row>
    <row r="178" spans="1:11" ht="17.100000000000001" customHeight="1">
      <c r="A178" s="768" t="s">
        <v>823</v>
      </c>
      <c r="B178" s="768"/>
      <c r="C178" s="768"/>
      <c r="D178" s="768"/>
      <c r="E178" s="768"/>
      <c r="F178" s="768"/>
      <c r="G178" s="768"/>
      <c r="H178" s="768"/>
      <c r="I178" s="768"/>
      <c r="J178" s="768"/>
      <c r="K178" s="768"/>
    </row>
    <row r="179" spans="1:11" ht="17.100000000000001" customHeight="1">
      <c r="A179" s="768" t="s">
        <v>233</v>
      </c>
      <c r="B179" s="768"/>
      <c r="C179" s="768"/>
      <c r="D179" s="768"/>
      <c r="E179" s="768"/>
      <c r="F179" s="768"/>
      <c r="G179" s="768"/>
      <c r="H179" s="768"/>
      <c r="I179" s="768"/>
      <c r="J179" s="768"/>
      <c r="K179" s="768"/>
    </row>
    <row r="180" spans="1:11" ht="15" customHeight="1" thickBot="1">
      <c r="A180" s="73"/>
      <c r="B180" s="73"/>
      <c r="C180" s="74"/>
      <c r="D180" s="74"/>
      <c r="E180" s="75"/>
      <c r="F180" s="74"/>
      <c r="G180" s="75"/>
      <c r="H180" s="75"/>
      <c r="I180" s="75"/>
      <c r="J180" s="76"/>
      <c r="K180" s="76" t="s">
        <v>211</v>
      </c>
    </row>
    <row r="181" spans="1:11" s="78" customFormat="1" ht="40.5" customHeight="1">
      <c r="A181" s="769" t="s">
        <v>212</v>
      </c>
      <c r="B181" s="770"/>
      <c r="C181" s="769" t="s">
        <v>213</v>
      </c>
      <c r="D181" s="726"/>
      <c r="E181" s="77" t="s">
        <v>214</v>
      </c>
      <c r="F181" s="773" t="s">
        <v>215</v>
      </c>
      <c r="G181" s="774"/>
      <c r="H181" s="773" t="s">
        <v>824</v>
      </c>
      <c r="I181" s="775"/>
      <c r="J181" s="773" t="s">
        <v>825</v>
      </c>
      <c r="K181" s="775"/>
    </row>
    <row r="182" spans="1:11" s="78" customFormat="1" ht="18" customHeight="1" thickBot="1">
      <c r="A182" s="771"/>
      <c r="B182" s="772"/>
      <c r="C182" s="776" t="s">
        <v>218</v>
      </c>
      <c r="D182" s="755"/>
      <c r="E182" s="79" t="s">
        <v>70</v>
      </c>
      <c r="F182" s="80" t="s">
        <v>219</v>
      </c>
      <c r="G182" s="79" t="s">
        <v>70</v>
      </c>
      <c r="H182" s="80" t="s">
        <v>219</v>
      </c>
      <c r="I182" s="79" t="s">
        <v>70</v>
      </c>
      <c r="J182" s="80" t="s">
        <v>219</v>
      </c>
      <c r="K182" s="79" t="s">
        <v>70</v>
      </c>
    </row>
    <row r="183" spans="1:11" s="71" customFormat="1" ht="21" customHeight="1">
      <c r="A183" s="763" t="s">
        <v>838</v>
      </c>
      <c r="B183" s="764"/>
      <c r="C183" s="767" t="s">
        <v>41</v>
      </c>
      <c r="D183" s="761"/>
      <c r="E183" s="752">
        <f t="shared" ref="E183:K191" si="0">E274</f>
        <v>1</v>
      </c>
      <c r="F183" s="857">
        <f t="shared" si="0"/>
        <v>0</v>
      </c>
      <c r="G183" s="752">
        <f t="shared" si="0"/>
        <v>11047</v>
      </c>
      <c r="H183" s="857">
        <f t="shared" si="0"/>
        <v>0</v>
      </c>
      <c r="I183" s="752">
        <f t="shared" si="0"/>
        <v>0</v>
      </c>
      <c r="J183" s="81">
        <f t="shared" si="0"/>
        <v>0</v>
      </c>
      <c r="K183" s="82">
        <f t="shared" si="0"/>
        <v>9750</v>
      </c>
    </row>
    <row r="184" spans="1:11" s="71" customFormat="1" ht="21" customHeight="1">
      <c r="A184" s="829"/>
      <c r="B184" s="830"/>
      <c r="C184" s="825" t="s">
        <v>42</v>
      </c>
      <c r="D184" s="826"/>
      <c r="E184" s="824"/>
      <c r="F184" s="858"/>
      <c r="G184" s="824"/>
      <c r="H184" s="858"/>
      <c r="I184" s="824"/>
      <c r="J184" s="152">
        <f t="shared" si="0"/>
        <v>0</v>
      </c>
      <c r="K184" s="153">
        <f t="shared" si="0"/>
        <v>1250</v>
      </c>
    </row>
    <row r="185" spans="1:11" s="111" customFormat="1" ht="21" customHeight="1" thickBot="1">
      <c r="A185" s="765"/>
      <c r="B185" s="766"/>
      <c r="C185" s="827" t="s">
        <v>43</v>
      </c>
      <c r="D185" s="819"/>
      <c r="E185" s="753"/>
      <c r="F185" s="876"/>
      <c r="G185" s="753"/>
      <c r="H185" s="876"/>
      <c r="I185" s="753"/>
      <c r="J185" s="109" t="str">
        <f t="shared" si="0"/>
        <v>(0)</v>
      </c>
      <c r="K185" s="154" t="str">
        <f t="shared" si="0"/>
        <v>(47)</v>
      </c>
    </row>
    <row r="186" spans="1:11" s="71" customFormat="1" ht="17.100000000000001" customHeight="1">
      <c r="A186" s="756" t="s">
        <v>220</v>
      </c>
      <c r="B186" s="85" t="s">
        <v>221</v>
      </c>
      <c r="C186" s="820" t="s">
        <v>41</v>
      </c>
      <c r="D186" s="761"/>
      <c r="E186" s="821">
        <f>E277</f>
        <v>0</v>
      </c>
      <c r="F186" s="894">
        <f>F277</f>
        <v>0</v>
      </c>
      <c r="G186" s="1244">
        <f>G277</f>
        <v>499</v>
      </c>
      <c r="H186" s="894">
        <f>H277</f>
        <v>0</v>
      </c>
      <c r="I186" s="1244">
        <f>I277</f>
        <v>0</v>
      </c>
      <c r="J186" s="94">
        <f t="shared" si="0"/>
        <v>0</v>
      </c>
      <c r="K186" s="95">
        <f t="shared" ref="K186" si="1">K277</f>
        <v>499</v>
      </c>
    </row>
    <row r="187" spans="1:11" s="71" customFormat="1" ht="17.100000000000001" customHeight="1">
      <c r="A187" s="828"/>
      <c r="B187" s="113" t="s">
        <v>222</v>
      </c>
      <c r="C187" s="816" t="s">
        <v>42</v>
      </c>
      <c r="D187" s="817"/>
      <c r="E187" s="822"/>
      <c r="F187" s="895"/>
      <c r="G187" s="1245"/>
      <c r="H187" s="895"/>
      <c r="I187" s="1245"/>
      <c r="J187" s="140">
        <f t="shared" si="0"/>
        <v>0</v>
      </c>
      <c r="K187" s="162">
        <f t="shared" ref="K187" si="2">K278</f>
        <v>0</v>
      </c>
    </row>
    <row r="188" spans="1:11" s="111" customFormat="1" ht="17.100000000000001" customHeight="1" thickBot="1">
      <c r="A188" s="757"/>
      <c r="B188" s="114"/>
      <c r="C188" s="818" t="s">
        <v>43</v>
      </c>
      <c r="D188" s="819"/>
      <c r="E188" s="823"/>
      <c r="F188" s="896"/>
      <c r="G188" s="1246"/>
      <c r="H188" s="896"/>
      <c r="I188" s="1246"/>
      <c r="J188" s="115" t="str">
        <f t="shared" si="0"/>
        <v>(0)</v>
      </c>
      <c r="K188" s="163" t="str">
        <f t="shared" si="0"/>
        <v>(0)</v>
      </c>
    </row>
    <row r="189" spans="1:11" s="71" customFormat="1" ht="17.100000000000001" customHeight="1">
      <c r="A189" s="758"/>
      <c r="B189" s="85" t="s">
        <v>223</v>
      </c>
      <c r="C189" s="820" t="s">
        <v>41</v>
      </c>
      <c r="D189" s="761"/>
      <c r="E189" s="821">
        <f>E280</f>
        <v>0</v>
      </c>
      <c r="F189" s="894">
        <f>F280</f>
        <v>0</v>
      </c>
      <c r="G189" s="821">
        <f>G280</f>
        <v>0</v>
      </c>
      <c r="H189" s="894">
        <f>H280</f>
        <v>0</v>
      </c>
      <c r="I189" s="821">
        <f>I280</f>
        <v>0</v>
      </c>
      <c r="J189" s="94">
        <f t="shared" si="0"/>
        <v>0</v>
      </c>
      <c r="K189" s="95">
        <f t="shared" si="0"/>
        <v>0</v>
      </c>
    </row>
    <row r="190" spans="1:11" s="71" customFormat="1" ht="17.100000000000001" customHeight="1">
      <c r="A190" s="758"/>
      <c r="B190" s="113" t="s">
        <v>224</v>
      </c>
      <c r="C190" s="834" t="s">
        <v>42</v>
      </c>
      <c r="D190" s="826"/>
      <c r="E190" s="822"/>
      <c r="F190" s="895"/>
      <c r="G190" s="822"/>
      <c r="H190" s="895"/>
      <c r="I190" s="822"/>
      <c r="J190" s="140">
        <f t="shared" si="0"/>
        <v>0</v>
      </c>
      <c r="K190" s="162">
        <f t="shared" si="0"/>
        <v>0</v>
      </c>
    </row>
    <row r="191" spans="1:11" s="111" customFormat="1" ht="17.100000000000001" customHeight="1" thickBot="1">
      <c r="A191" s="759"/>
      <c r="B191" s="117"/>
      <c r="C191" s="818" t="s">
        <v>43</v>
      </c>
      <c r="D191" s="819"/>
      <c r="E191" s="823"/>
      <c r="F191" s="896"/>
      <c r="G191" s="823"/>
      <c r="H191" s="896"/>
      <c r="I191" s="823"/>
      <c r="J191" s="115" t="str">
        <f t="shared" si="0"/>
        <v>(0)</v>
      </c>
      <c r="K191" s="163" t="str">
        <f t="shared" si="0"/>
        <v>(0)</v>
      </c>
    </row>
    <row r="192" spans="1:11" s="71" customFormat="1" ht="21" customHeight="1">
      <c r="A192" s="1087" t="s">
        <v>839</v>
      </c>
      <c r="B192" s="1247"/>
      <c r="C192" s="795" t="s">
        <v>41</v>
      </c>
      <c r="D192" s="761"/>
      <c r="E192" s="781">
        <f t="shared" ref="E192:K192" si="3">(E183+E186)-E189</f>
        <v>1</v>
      </c>
      <c r="F192" s="796">
        <f t="shared" si="3"/>
        <v>0</v>
      </c>
      <c r="G192" s="781">
        <f t="shared" si="3"/>
        <v>11546</v>
      </c>
      <c r="H192" s="796">
        <f t="shared" si="3"/>
        <v>0</v>
      </c>
      <c r="I192" s="781">
        <f t="shared" si="3"/>
        <v>0</v>
      </c>
      <c r="J192" s="97">
        <f t="shared" si="3"/>
        <v>0</v>
      </c>
      <c r="K192" s="98">
        <f t="shared" si="3"/>
        <v>10249</v>
      </c>
    </row>
    <row r="193" spans="1:11" s="71" customFormat="1" ht="21" customHeight="1">
      <c r="A193" s="1088"/>
      <c r="B193" s="1248"/>
      <c r="C193" s="832" t="s">
        <v>42</v>
      </c>
      <c r="D193" s="826"/>
      <c r="E193" s="837"/>
      <c r="F193" s="831"/>
      <c r="G193" s="837"/>
      <c r="H193" s="831"/>
      <c r="I193" s="837"/>
      <c r="J193" s="118">
        <f>(J184+J187)-J190</f>
        <v>0</v>
      </c>
      <c r="K193" s="119">
        <f>(K184+K187)-K190</f>
        <v>1250</v>
      </c>
    </row>
    <row r="194" spans="1:11" s="111" customFormat="1" ht="21" customHeight="1" thickBot="1">
      <c r="A194" s="1249"/>
      <c r="B194" s="1250"/>
      <c r="C194" s="833" t="s">
        <v>43</v>
      </c>
      <c r="D194" s="819"/>
      <c r="E194" s="782"/>
      <c r="F194" s="797"/>
      <c r="G194" s="782"/>
      <c r="H194" s="797"/>
      <c r="I194" s="782"/>
      <c r="J194" s="120" t="s">
        <v>234</v>
      </c>
      <c r="K194" s="121" t="s">
        <v>726</v>
      </c>
    </row>
    <row r="195" spans="1:11" s="71" customFormat="1" ht="15" customHeight="1">
      <c r="A195" s="784" t="s">
        <v>225</v>
      </c>
      <c r="B195" s="786"/>
      <c r="C195" s="787"/>
      <c r="D195" s="787"/>
      <c r="E195" s="787"/>
      <c r="F195" s="787"/>
      <c r="G195" s="788"/>
      <c r="H195" s="760" t="s">
        <v>41</v>
      </c>
      <c r="I195" s="774"/>
      <c r="J195" s="94">
        <f>J286</f>
        <v>0</v>
      </c>
      <c r="K195" s="95">
        <f>K286</f>
        <v>0</v>
      </c>
    </row>
    <row r="196" spans="1:11" s="71" customFormat="1" ht="15" customHeight="1" thickBot="1">
      <c r="A196" s="785"/>
      <c r="B196" s="789"/>
      <c r="C196" s="789"/>
      <c r="D196" s="789"/>
      <c r="E196" s="789"/>
      <c r="F196" s="789"/>
      <c r="G196" s="790"/>
      <c r="H196" s="762" t="s">
        <v>42</v>
      </c>
      <c r="I196" s="780"/>
      <c r="J196" s="92">
        <f>J287</f>
        <v>0</v>
      </c>
      <c r="K196" s="93">
        <f>K287</f>
        <v>0</v>
      </c>
    </row>
    <row r="197" spans="1:11" s="101" customFormat="1" ht="17.100000000000001" customHeight="1">
      <c r="A197" s="777" t="s">
        <v>227</v>
      </c>
      <c r="B197" s="770"/>
      <c r="C197" s="770"/>
      <c r="D197" s="770"/>
      <c r="E197" s="770"/>
      <c r="F197" s="770"/>
      <c r="G197" s="778"/>
      <c r="H197" s="760" t="s">
        <v>41</v>
      </c>
      <c r="I197" s="774"/>
      <c r="J197" s="94">
        <f>J192-J195</f>
        <v>0</v>
      </c>
      <c r="K197" s="95">
        <f>K192-K195</f>
        <v>10249</v>
      </c>
    </row>
    <row r="198" spans="1:11" s="101" customFormat="1" ht="17.100000000000001" customHeight="1" thickBot="1">
      <c r="A198" s="771"/>
      <c r="B198" s="772"/>
      <c r="C198" s="772"/>
      <c r="D198" s="772"/>
      <c r="E198" s="772"/>
      <c r="F198" s="772"/>
      <c r="G198" s="779"/>
      <c r="H198" s="762" t="s">
        <v>42</v>
      </c>
      <c r="I198" s="780"/>
      <c r="J198" s="92">
        <f>J193-J196</f>
        <v>0</v>
      </c>
      <c r="K198" s="93">
        <f>K193-K196</f>
        <v>1250</v>
      </c>
    </row>
    <row r="199" spans="1:11" s="101" customFormat="1" ht="17.100000000000001" customHeight="1">
      <c r="A199" s="777" t="s">
        <v>828</v>
      </c>
      <c r="B199" s="770"/>
      <c r="C199" s="770"/>
      <c r="D199" s="770"/>
      <c r="E199" s="770"/>
      <c r="F199" s="770"/>
      <c r="G199" s="778"/>
      <c r="H199" s="760" t="s">
        <v>41</v>
      </c>
      <c r="I199" s="774"/>
      <c r="J199" s="94">
        <f>J290</f>
        <v>0</v>
      </c>
      <c r="K199" s="95">
        <f>K290</f>
        <v>10141</v>
      </c>
    </row>
    <row r="200" spans="1:11" s="101" customFormat="1" ht="17.100000000000001" customHeight="1" thickBot="1">
      <c r="A200" s="771"/>
      <c r="B200" s="772"/>
      <c r="C200" s="772"/>
      <c r="D200" s="772"/>
      <c r="E200" s="772"/>
      <c r="F200" s="772"/>
      <c r="G200" s="779"/>
      <c r="H200" s="762" t="s">
        <v>42</v>
      </c>
      <c r="I200" s="780"/>
      <c r="J200" s="92">
        <f>J291</f>
        <v>0</v>
      </c>
      <c r="K200" s="93">
        <f>K291</f>
        <v>963</v>
      </c>
    </row>
    <row r="201" spans="1:11" s="101" customFormat="1" ht="17.100000000000001" customHeight="1">
      <c r="A201" s="777" t="s">
        <v>228</v>
      </c>
      <c r="B201" s="770"/>
      <c r="C201" s="770"/>
      <c r="D201" s="770"/>
      <c r="E201" s="770"/>
      <c r="F201" s="770"/>
      <c r="G201" s="778"/>
      <c r="H201" s="760" t="s">
        <v>41</v>
      </c>
      <c r="I201" s="774"/>
      <c r="J201" s="94">
        <f>J197-J199</f>
        <v>0</v>
      </c>
      <c r="K201" s="95">
        <f>K197-K199</f>
        <v>108</v>
      </c>
    </row>
    <row r="202" spans="1:11" s="101" customFormat="1" ht="17.100000000000001" customHeight="1" thickBot="1">
      <c r="A202" s="771"/>
      <c r="B202" s="772"/>
      <c r="C202" s="772"/>
      <c r="D202" s="772"/>
      <c r="E202" s="772"/>
      <c r="F202" s="772"/>
      <c r="G202" s="779"/>
      <c r="H202" s="762" t="s">
        <v>42</v>
      </c>
      <c r="I202" s="780"/>
      <c r="J202" s="92">
        <f>J198-J200</f>
        <v>0</v>
      </c>
      <c r="K202" s="93">
        <f>K198-K200</f>
        <v>287</v>
      </c>
    </row>
    <row r="203" spans="1:11" s="101" customFormat="1" ht="17.100000000000001" customHeight="1">
      <c r="A203" s="801" t="s">
        <v>829</v>
      </c>
      <c r="B203" s="770"/>
      <c r="C203" s="770"/>
      <c r="D203" s="802"/>
      <c r="E203" s="807" t="s">
        <v>229</v>
      </c>
      <c r="F203" s="808"/>
      <c r="G203" s="808"/>
      <c r="H203" s="808"/>
      <c r="I203" s="809"/>
      <c r="J203" s="102">
        <v>0</v>
      </c>
      <c r="K203" s="103">
        <f>(K199+K200)/(K183+K184)*100</f>
        <v>100.94545454545454</v>
      </c>
    </row>
    <row r="204" spans="1:11" s="101" customFormat="1" ht="17.100000000000001" customHeight="1">
      <c r="A204" s="803"/>
      <c r="B204" s="804"/>
      <c r="C204" s="804"/>
      <c r="D204" s="805"/>
      <c r="E204" s="810" t="s">
        <v>230</v>
      </c>
      <c r="F204" s="811"/>
      <c r="G204" s="811"/>
      <c r="H204" s="811"/>
      <c r="I204" s="812"/>
      <c r="J204" s="104">
        <v>0</v>
      </c>
      <c r="K204" s="105">
        <f>(K199+K200)/(K192+K193)*100</f>
        <v>96.564918688581614</v>
      </c>
    </row>
    <row r="205" spans="1:11" s="101" customFormat="1" ht="17.100000000000001" customHeight="1" thickBot="1">
      <c r="A205" s="771"/>
      <c r="B205" s="772"/>
      <c r="C205" s="772"/>
      <c r="D205" s="806"/>
      <c r="E205" s="813" t="s">
        <v>231</v>
      </c>
      <c r="F205" s="814"/>
      <c r="G205" s="814"/>
      <c r="H205" s="814"/>
      <c r="I205" s="815"/>
      <c r="J205" s="106">
        <v>0</v>
      </c>
      <c r="K205" s="107">
        <f>(K199+K200)/(K197+K198)*100</f>
        <v>96.564918688581614</v>
      </c>
    </row>
    <row r="206" spans="1:11" s="101" customFormat="1" ht="33.950000000000003" customHeight="1" thickBot="1">
      <c r="A206" s="839" t="s">
        <v>862</v>
      </c>
      <c r="B206" s="840"/>
      <c r="C206" s="840"/>
      <c r="D206" s="840"/>
      <c r="E206" s="840"/>
      <c r="F206" s="840"/>
      <c r="G206" s="841"/>
      <c r="H206" s="842" t="s">
        <v>43</v>
      </c>
      <c r="I206" s="843"/>
      <c r="J206" s="124" t="str">
        <f>J297</f>
        <v>(0)</v>
      </c>
      <c r="K206" s="503" t="s">
        <v>759</v>
      </c>
    </row>
    <row r="207" spans="1:11" s="101" customFormat="1" ht="17.100000000000001" customHeight="1">
      <c r="A207" s="801" t="s">
        <v>863</v>
      </c>
      <c r="B207" s="770"/>
      <c r="C207" s="770"/>
      <c r="D207" s="802"/>
      <c r="E207" s="807" t="s">
        <v>240</v>
      </c>
      <c r="F207" s="808"/>
      <c r="G207" s="808"/>
      <c r="H207" s="808"/>
      <c r="I207" s="809"/>
      <c r="J207" s="126" t="str">
        <f>J298</f>
        <v>(0)</v>
      </c>
      <c r="K207" s="504" t="s">
        <v>768</v>
      </c>
    </row>
    <row r="208" spans="1:11" s="101" customFormat="1" ht="17.100000000000001" customHeight="1" thickBot="1">
      <c r="A208" s="844"/>
      <c r="B208" s="845"/>
      <c r="C208" s="845"/>
      <c r="D208" s="806"/>
      <c r="E208" s="870" t="s">
        <v>237</v>
      </c>
      <c r="F208" s="871"/>
      <c r="G208" s="871"/>
      <c r="H208" s="871"/>
      <c r="I208" s="872"/>
      <c r="J208" s="128" t="str">
        <f>J299</f>
        <v>(0)</v>
      </c>
      <c r="K208" s="505" t="s">
        <v>768</v>
      </c>
    </row>
    <row r="209" spans="1:11" s="101" customFormat="1" ht="18.75" customHeight="1">
      <c r="A209" s="873" t="s">
        <v>241</v>
      </c>
      <c r="B209" s="874"/>
      <c r="C209" s="874"/>
      <c r="D209" s="874"/>
      <c r="E209" s="874"/>
      <c r="F209" s="874"/>
      <c r="G209" s="874"/>
      <c r="H209" s="874"/>
      <c r="I209" s="874"/>
      <c r="J209" s="874"/>
      <c r="K209" s="875"/>
    </row>
    <row r="210" spans="1:11" s="101" customFormat="1" ht="12.75" customHeight="1">
      <c r="A210" s="130"/>
      <c r="B210" s="131"/>
      <c r="C210" s="131"/>
      <c r="D210" s="131"/>
      <c r="E210" s="131"/>
      <c r="F210" s="131"/>
      <c r="G210" s="131"/>
      <c r="H210" s="131"/>
      <c r="I210" s="131"/>
      <c r="J210" s="131"/>
      <c r="K210" s="132"/>
    </row>
    <row r="211" spans="1:11" s="101" customFormat="1" ht="12.75" customHeight="1">
      <c r="A211" s="130"/>
      <c r="B211" s="131"/>
      <c r="C211" s="131"/>
      <c r="D211" s="131"/>
      <c r="E211" s="131"/>
      <c r="F211" s="131"/>
      <c r="G211" s="131"/>
      <c r="H211" s="131"/>
      <c r="I211" s="131"/>
      <c r="J211" s="131"/>
      <c r="K211" s="132"/>
    </row>
    <row r="212" spans="1:11" s="101" customFormat="1" ht="18.75" customHeight="1" thickBot="1">
      <c r="A212" s="867" t="s">
        <v>242</v>
      </c>
      <c r="B212" s="868"/>
      <c r="C212" s="868"/>
      <c r="D212" s="868"/>
      <c r="E212" s="868"/>
      <c r="F212" s="868"/>
      <c r="G212" s="868"/>
      <c r="H212" s="868"/>
      <c r="I212" s="868"/>
      <c r="J212" s="868"/>
      <c r="K212" s="869"/>
    </row>
    <row r="213" spans="1:11" s="101" customFormat="1" ht="12.75" customHeight="1">
      <c r="A213" s="133"/>
      <c r="B213" s="131"/>
      <c r="C213" s="131"/>
      <c r="D213" s="131"/>
      <c r="E213" s="131"/>
      <c r="F213" s="131"/>
      <c r="G213" s="131"/>
      <c r="H213" s="131"/>
      <c r="I213" s="131"/>
      <c r="J213" s="131"/>
      <c r="K213" s="134"/>
    </row>
    <row r="214" spans="1:11" ht="29.1" customHeight="1">
      <c r="A214" s="1224" t="s">
        <v>859</v>
      </c>
      <c r="B214" s="1185"/>
      <c r="C214" s="1185"/>
      <c r="D214" s="1185"/>
      <c r="E214" s="1185"/>
      <c r="F214" s="1185"/>
      <c r="G214" s="1185"/>
      <c r="H214" s="1185"/>
      <c r="I214" s="1185"/>
      <c r="J214" s="1185"/>
      <c r="K214" s="1185"/>
    </row>
    <row r="215" spans="1:11" s="101" customFormat="1" ht="12.75" customHeight="1">
      <c r="A215" s="255"/>
      <c r="B215" s="131"/>
      <c r="C215" s="131"/>
      <c r="D215" s="131"/>
      <c r="E215" s="131"/>
      <c r="F215" s="131"/>
      <c r="G215" s="131"/>
      <c r="H215" s="131"/>
      <c r="I215" s="131"/>
      <c r="J215" s="131"/>
      <c r="K215" s="134"/>
    </row>
    <row r="216" spans="1:11" s="101" customFormat="1" ht="12.75" customHeight="1">
      <c r="A216" s="255"/>
      <c r="B216" s="131"/>
      <c r="C216" s="131"/>
      <c r="D216" s="131"/>
      <c r="E216" s="131"/>
      <c r="F216" s="131"/>
      <c r="G216" s="131"/>
      <c r="H216" s="131"/>
      <c r="I216" s="131"/>
      <c r="J216" s="131"/>
      <c r="K216" s="134"/>
    </row>
    <row r="217" spans="1:11" s="101" customFormat="1" ht="12.75" customHeight="1">
      <c r="A217" s="255"/>
      <c r="B217" s="131"/>
      <c r="C217" s="131"/>
      <c r="D217" s="131"/>
      <c r="E217" s="131"/>
      <c r="F217" s="131"/>
      <c r="G217" s="131"/>
      <c r="H217" s="131"/>
      <c r="I217" s="131"/>
      <c r="J217" s="131"/>
      <c r="K217" s="134"/>
    </row>
    <row r="218" spans="1:11" s="101" customFormat="1" ht="12.75" customHeight="1">
      <c r="A218" s="255"/>
      <c r="B218" s="131"/>
      <c r="C218" s="131"/>
      <c r="D218" s="131"/>
      <c r="E218" s="131"/>
      <c r="F218" s="131"/>
      <c r="G218" s="131"/>
      <c r="H218" s="131"/>
      <c r="I218" s="131"/>
      <c r="J218" s="131"/>
      <c r="K218" s="134"/>
    </row>
    <row r="219" spans="1:11" s="101" customFormat="1" ht="12.75" customHeight="1">
      <c r="A219" s="255"/>
      <c r="B219" s="131"/>
      <c r="C219" s="131"/>
      <c r="D219" s="131"/>
      <c r="E219" s="131"/>
      <c r="F219" s="131"/>
      <c r="G219" s="131"/>
      <c r="H219" s="131"/>
      <c r="I219" s="131"/>
      <c r="J219" s="131"/>
      <c r="K219" s="134"/>
    </row>
    <row r="220" spans="1:11" s="101" customFormat="1" ht="12.75" customHeight="1">
      <c r="A220" s="255"/>
      <c r="B220" s="131"/>
      <c r="C220" s="131"/>
      <c r="D220" s="131"/>
      <c r="E220" s="131"/>
      <c r="F220" s="131"/>
      <c r="G220" s="131"/>
      <c r="H220" s="131"/>
      <c r="I220" s="131"/>
      <c r="J220" s="131"/>
      <c r="K220" s="134"/>
    </row>
    <row r="221" spans="1:11" s="101" customFormat="1" ht="12.75" customHeight="1">
      <c r="A221" s="255"/>
      <c r="B221" s="131"/>
      <c r="C221" s="131"/>
      <c r="D221" s="131"/>
      <c r="E221" s="131"/>
      <c r="F221" s="131"/>
      <c r="G221" s="131"/>
      <c r="H221" s="131"/>
      <c r="I221" s="131"/>
      <c r="J221" s="131"/>
      <c r="K221" s="134"/>
    </row>
    <row r="222" spans="1:11" ht="57.75" customHeight="1">
      <c r="A222" s="1174" t="s">
        <v>602</v>
      </c>
      <c r="B222" s="640"/>
      <c r="C222" s="640"/>
      <c r="D222" s="640"/>
      <c r="E222" s="640"/>
      <c r="F222" s="640"/>
      <c r="G222" s="640"/>
      <c r="H222" s="640"/>
      <c r="I222" s="640"/>
      <c r="J222" s="640"/>
      <c r="K222" s="640"/>
    </row>
    <row r="225" spans="1:11" ht="15.75">
      <c r="A225" s="768" t="s">
        <v>209</v>
      </c>
      <c r="B225" s="768"/>
      <c r="C225" s="768"/>
      <c r="D225" s="768"/>
      <c r="E225" s="768"/>
      <c r="F225" s="768"/>
      <c r="G225" s="768"/>
      <c r="H225" s="768"/>
      <c r="I225" s="768"/>
      <c r="J225" s="768"/>
      <c r="K225" s="768"/>
    </row>
    <row r="226" spans="1:11" ht="15.75">
      <c r="A226" s="768" t="s">
        <v>823</v>
      </c>
      <c r="B226" s="768"/>
      <c r="C226" s="768"/>
      <c r="D226" s="768"/>
      <c r="E226" s="768"/>
      <c r="F226" s="768"/>
      <c r="G226" s="768"/>
      <c r="H226" s="768"/>
      <c r="I226" s="768"/>
      <c r="J226" s="768"/>
      <c r="K226" s="768"/>
    </row>
    <row r="227" spans="1:11" ht="15.75">
      <c r="A227" s="768" t="s">
        <v>239</v>
      </c>
      <c r="B227" s="768"/>
      <c r="C227" s="768"/>
      <c r="D227" s="768"/>
      <c r="E227" s="768"/>
      <c r="F227" s="768"/>
      <c r="G227" s="768"/>
      <c r="H227" s="768"/>
      <c r="I227" s="768"/>
      <c r="J227" s="768"/>
      <c r="K227" s="768"/>
    </row>
    <row r="228" spans="1:11" ht="13.5" thickBot="1">
      <c r="A228" s="73"/>
      <c r="B228" s="73"/>
      <c r="C228" s="74"/>
      <c r="D228" s="74"/>
      <c r="E228" s="75"/>
      <c r="F228" s="74"/>
      <c r="G228" s="75"/>
      <c r="H228" s="75"/>
      <c r="I228" s="75"/>
      <c r="J228" s="76"/>
      <c r="K228" s="76" t="s">
        <v>211</v>
      </c>
    </row>
    <row r="229" spans="1:11" ht="25.5">
      <c r="A229" s="769" t="s">
        <v>212</v>
      </c>
      <c r="B229" s="770"/>
      <c r="C229" s="769" t="s">
        <v>213</v>
      </c>
      <c r="D229" s="726"/>
      <c r="E229" s="77" t="s">
        <v>214</v>
      </c>
      <c r="F229" s="773" t="s">
        <v>215</v>
      </c>
      <c r="G229" s="774"/>
      <c r="H229" s="773" t="s">
        <v>824</v>
      </c>
      <c r="I229" s="775"/>
      <c r="J229" s="773" t="s">
        <v>825</v>
      </c>
      <c r="K229" s="775"/>
    </row>
    <row r="230" spans="1:11" ht="15.75" thickBot="1">
      <c r="A230" s="771"/>
      <c r="B230" s="772"/>
      <c r="C230" s="776" t="s">
        <v>218</v>
      </c>
      <c r="D230" s="755"/>
      <c r="E230" s="79" t="s">
        <v>70</v>
      </c>
      <c r="F230" s="80" t="s">
        <v>219</v>
      </c>
      <c r="G230" s="79" t="s">
        <v>70</v>
      </c>
      <c r="H230" s="80" t="s">
        <v>219</v>
      </c>
      <c r="I230" s="79" t="s">
        <v>70</v>
      </c>
      <c r="J230" s="80" t="s">
        <v>219</v>
      </c>
      <c r="K230" s="79" t="s">
        <v>70</v>
      </c>
    </row>
    <row r="231" spans="1:11" ht="15">
      <c r="A231" s="763" t="s">
        <v>864</v>
      </c>
      <c r="B231" s="764"/>
      <c r="C231" s="767" t="s">
        <v>41</v>
      </c>
      <c r="D231" s="761"/>
      <c r="E231" s="752">
        <f>E422</f>
        <v>1</v>
      </c>
      <c r="F231" s="857">
        <f>F314</f>
        <v>0</v>
      </c>
      <c r="G231" s="752">
        <f>G422</f>
        <v>3500</v>
      </c>
      <c r="H231" s="857">
        <f>H314</f>
        <v>0</v>
      </c>
      <c r="I231" s="752">
        <f>I314</f>
        <v>0</v>
      </c>
      <c r="J231" s="81">
        <f>J314</f>
        <v>0</v>
      </c>
      <c r="K231" s="82">
        <f>K422</f>
        <v>1500</v>
      </c>
    </row>
    <row r="232" spans="1:11" ht="15">
      <c r="A232" s="829"/>
      <c r="B232" s="830"/>
      <c r="C232" s="825" t="s">
        <v>42</v>
      </c>
      <c r="D232" s="826"/>
      <c r="E232" s="824"/>
      <c r="F232" s="858"/>
      <c r="G232" s="824"/>
      <c r="H232" s="858"/>
      <c r="I232" s="824"/>
      <c r="J232" s="152">
        <f t="shared" ref="J232:K236" si="4">J315</f>
        <v>0</v>
      </c>
      <c r="K232" s="153">
        <f t="shared" si="4"/>
        <v>0</v>
      </c>
    </row>
    <row r="233" spans="1:11" ht="13.5" thickBot="1">
      <c r="A233" s="765"/>
      <c r="B233" s="766"/>
      <c r="C233" s="827" t="s">
        <v>43</v>
      </c>
      <c r="D233" s="819"/>
      <c r="E233" s="753"/>
      <c r="F233" s="876"/>
      <c r="G233" s="753"/>
      <c r="H233" s="876"/>
      <c r="I233" s="753"/>
      <c r="J233" s="109">
        <f t="shared" si="4"/>
        <v>0</v>
      </c>
      <c r="K233" s="154">
        <f t="shared" si="4"/>
        <v>0</v>
      </c>
    </row>
    <row r="234" spans="1:11" ht="15">
      <c r="A234" s="756" t="s">
        <v>220</v>
      </c>
      <c r="B234" s="85" t="s">
        <v>221</v>
      </c>
      <c r="C234" s="820" t="s">
        <v>41</v>
      </c>
      <c r="D234" s="761"/>
      <c r="E234" s="855">
        <f>E425</f>
        <v>0</v>
      </c>
      <c r="F234" s="855">
        <f>F425</f>
        <v>0</v>
      </c>
      <c r="G234" s="855">
        <f>G425</f>
        <v>0</v>
      </c>
      <c r="H234" s="855">
        <f>H425</f>
        <v>0</v>
      </c>
      <c r="I234" s="855">
        <f>I425</f>
        <v>0</v>
      </c>
      <c r="J234" s="94">
        <f t="shared" si="4"/>
        <v>0</v>
      </c>
      <c r="K234" s="95">
        <f t="shared" si="4"/>
        <v>0</v>
      </c>
    </row>
    <row r="235" spans="1:11" ht="15">
      <c r="A235" s="828"/>
      <c r="B235" s="113" t="s">
        <v>222</v>
      </c>
      <c r="C235" s="816" t="s">
        <v>42</v>
      </c>
      <c r="D235" s="817"/>
      <c r="E235" s="856"/>
      <c r="F235" s="856"/>
      <c r="G235" s="856"/>
      <c r="H235" s="856"/>
      <c r="I235" s="856"/>
      <c r="J235" s="140">
        <f t="shared" si="4"/>
        <v>0</v>
      </c>
      <c r="K235" s="162">
        <f t="shared" si="4"/>
        <v>0</v>
      </c>
    </row>
    <row r="236" spans="1:11" ht="13.5" thickBot="1">
      <c r="A236" s="757"/>
      <c r="B236" s="114"/>
      <c r="C236" s="818" t="s">
        <v>43</v>
      </c>
      <c r="D236" s="819"/>
      <c r="E236" s="952"/>
      <c r="F236" s="952"/>
      <c r="G236" s="952"/>
      <c r="H236" s="952"/>
      <c r="I236" s="952"/>
      <c r="J236" s="115">
        <f t="shared" si="4"/>
        <v>0</v>
      </c>
      <c r="K236" s="163">
        <f t="shared" si="4"/>
        <v>0</v>
      </c>
    </row>
    <row r="237" spans="1:11" ht="15">
      <c r="A237" s="758"/>
      <c r="B237" s="85" t="s">
        <v>223</v>
      </c>
      <c r="C237" s="820" t="s">
        <v>41</v>
      </c>
      <c r="D237" s="761"/>
      <c r="E237" s="855">
        <f>E428</f>
        <v>0</v>
      </c>
      <c r="F237" s="855">
        <f>F428</f>
        <v>0</v>
      </c>
      <c r="G237" s="855">
        <f>G428</f>
        <v>0</v>
      </c>
      <c r="H237" s="855">
        <f>H428</f>
        <v>0</v>
      </c>
      <c r="I237" s="855">
        <f>I428</f>
        <v>0</v>
      </c>
      <c r="J237" s="94">
        <f>J320</f>
        <v>0</v>
      </c>
      <c r="K237" s="95">
        <f>K428</f>
        <v>839</v>
      </c>
    </row>
    <row r="238" spans="1:11" ht="15">
      <c r="A238" s="758"/>
      <c r="B238" s="113" t="s">
        <v>224</v>
      </c>
      <c r="C238" s="834" t="s">
        <v>42</v>
      </c>
      <c r="D238" s="826"/>
      <c r="E238" s="856"/>
      <c r="F238" s="856"/>
      <c r="G238" s="856"/>
      <c r="H238" s="856"/>
      <c r="I238" s="856"/>
      <c r="J238" s="140">
        <f>J321</f>
        <v>0</v>
      </c>
      <c r="K238" s="162">
        <f>K321</f>
        <v>0</v>
      </c>
    </row>
    <row r="239" spans="1:11" ht="13.5" thickBot="1">
      <c r="A239" s="759"/>
      <c r="B239" s="117"/>
      <c r="C239" s="818" t="s">
        <v>43</v>
      </c>
      <c r="D239" s="819"/>
      <c r="E239" s="952"/>
      <c r="F239" s="952"/>
      <c r="G239" s="952"/>
      <c r="H239" s="952"/>
      <c r="I239" s="952"/>
      <c r="J239" s="115">
        <f>J322</f>
        <v>0</v>
      </c>
      <c r="K239" s="163">
        <f>K322</f>
        <v>0</v>
      </c>
    </row>
    <row r="240" spans="1:11" ht="15" customHeight="1">
      <c r="A240" s="1251" t="s">
        <v>839</v>
      </c>
      <c r="B240" s="1247"/>
      <c r="C240" s="795" t="s">
        <v>41</v>
      </c>
      <c r="D240" s="761"/>
      <c r="E240" s="865">
        <f t="shared" ref="E240:K240" si="5">(E231+E234)-E237</f>
        <v>1</v>
      </c>
      <c r="F240" s="796">
        <f t="shared" si="5"/>
        <v>0</v>
      </c>
      <c r="G240" s="781">
        <f t="shared" si="5"/>
        <v>3500</v>
      </c>
      <c r="H240" s="796">
        <f t="shared" si="5"/>
        <v>0</v>
      </c>
      <c r="I240" s="781">
        <f t="shared" si="5"/>
        <v>0</v>
      </c>
      <c r="J240" s="97">
        <f t="shared" si="5"/>
        <v>0</v>
      </c>
      <c r="K240" s="98">
        <f t="shared" si="5"/>
        <v>661</v>
      </c>
    </row>
    <row r="241" spans="1:11" ht="15">
      <c r="A241" s="1252"/>
      <c r="B241" s="1248"/>
      <c r="C241" s="832" t="s">
        <v>42</v>
      </c>
      <c r="D241" s="826"/>
      <c r="E241" s="866"/>
      <c r="F241" s="831"/>
      <c r="G241" s="837"/>
      <c r="H241" s="831"/>
      <c r="I241" s="837"/>
      <c r="J241" s="118">
        <f>(J232+J235)-J238</f>
        <v>0</v>
      </c>
      <c r="K241" s="119">
        <f>(K232+K235)-K238</f>
        <v>0</v>
      </c>
    </row>
    <row r="242" spans="1:11" ht="15.75" customHeight="1" thickBot="1">
      <c r="A242" s="1253"/>
      <c r="B242" s="1250"/>
      <c r="C242" s="833" t="s">
        <v>43</v>
      </c>
      <c r="D242" s="819"/>
      <c r="E242" s="944"/>
      <c r="F242" s="797"/>
      <c r="G242" s="782"/>
      <c r="H242" s="797"/>
      <c r="I242" s="782"/>
      <c r="J242" s="120" t="s">
        <v>234</v>
      </c>
      <c r="K242" s="121" t="s">
        <v>617</v>
      </c>
    </row>
    <row r="243" spans="1:11">
      <c r="A243" s="784" t="s">
        <v>225</v>
      </c>
      <c r="B243" s="786"/>
      <c r="C243" s="787"/>
      <c r="D243" s="787"/>
      <c r="E243" s="787"/>
      <c r="F243" s="787"/>
      <c r="G243" s="788"/>
      <c r="H243" s="760" t="s">
        <v>41</v>
      </c>
      <c r="I243" s="774"/>
      <c r="J243" s="94">
        <f>J326</f>
        <v>0</v>
      </c>
      <c r="K243" s="95">
        <f>K326</f>
        <v>0</v>
      </c>
    </row>
    <row r="244" spans="1:11" ht="13.5" thickBot="1">
      <c r="A244" s="785"/>
      <c r="B244" s="789"/>
      <c r="C244" s="789"/>
      <c r="D244" s="789"/>
      <c r="E244" s="789"/>
      <c r="F244" s="789"/>
      <c r="G244" s="790"/>
      <c r="H244" s="762" t="s">
        <v>42</v>
      </c>
      <c r="I244" s="780"/>
      <c r="J244" s="92">
        <f>J327</f>
        <v>0</v>
      </c>
      <c r="K244" s="93">
        <f>K327</f>
        <v>0</v>
      </c>
    </row>
    <row r="245" spans="1:11">
      <c r="A245" s="777" t="s">
        <v>227</v>
      </c>
      <c r="B245" s="770"/>
      <c r="C245" s="770"/>
      <c r="D245" s="770"/>
      <c r="E245" s="770"/>
      <c r="F245" s="770"/>
      <c r="G245" s="778"/>
      <c r="H245" s="760" t="s">
        <v>41</v>
      </c>
      <c r="I245" s="774"/>
      <c r="J245" s="94">
        <f>J240-J243</f>
        <v>0</v>
      </c>
      <c r="K245" s="95">
        <f>K240-K243</f>
        <v>661</v>
      </c>
    </row>
    <row r="246" spans="1:11" ht="13.5" thickBot="1">
      <c r="A246" s="771"/>
      <c r="B246" s="772"/>
      <c r="C246" s="772"/>
      <c r="D246" s="772"/>
      <c r="E246" s="772"/>
      <c r="F246" s="772"/>
      <c r="G246" s="779"/>
      <c r="H246" s="762" t="s">
        <v>42</v>
      </c>
      <c r="I246" s="780"/>
      <c r="J246" s="92">
        <f>J241-J244</f>
        <v>0</v>
      </c>
      <c r="K246" s="93">
        <f>K241-K244</f>
        <v>0</v>
      </c>
    </row>
    <row r="247" spans="1:11">
      <c r="A247" s="777" t="s">
        <v>828</v>
      </c>
      <c r="B247" s="770"/>
      <c r="C247" s="770"/>
      <c r="D247" s="770"/>
      <c r="E247" s="770"/>
      <c r="F247" s="770"/>
      <c r="G247" s="778"/>
      <c r="H247" s="760" t="s">
        <v>41</v>
      </c>
      <c r="I247" s="774"/>
      <c r="J247" s="94">
        <f>J330</f>
        <v>0</v>
      </c>
      <c r="K247" s="95">
        <f>K438</f>
        <v>658</v>
      </c>
    </row>
    <row r="248" spans="1:11" ht="13.5" thickBot="1">
      <c r="A248" s="771"/>
      <c r="B248" s="772"/>
      <c r="C248" s="772"/>
      <c r="D248" s="772"/>
      <c r="E248" s="772"/>
      <c r="F248" s="772"/>
      <c r="G248" s="779"/>
      <c r="H248" s="762" t="s">
        <v>42</v>
      </c>
      <c r="I248" s="780"/>
      <c r="J248" s="92">
        <f>J331</f>
        <v>0</v>
      </c>
      <c r="K248" s="93">
        <f>K331</f>
        <v>0</v>
      </c>
    </row>
    <row r="249" spans="1:11">
      <c r="A249" s="777" t="s">
        <v>228</v>
      </c>
      <c r="B249" s="770"/>
      <c r="C249" s="770"/>
      <c r="D249" s="770"/>
      <c r="E249" s="770"/>
      <c r="F249" s="770"/>
      <c r="G249" s="778"/>
      <c r="H249" s="760" t="s">
        <v>41</v>
      </c>
      <c r="I249" s="774"/>
      <c r="J249" s="94">
        <f>J245-J247</f>
        <v>0</v>
      </c>
      <c r="K249" s="95">
        <f>K245-K247</f>
        <v>3</v>
      </c>
    </row>
    <row r="250" spans="1:11" ht="13.5" thickBot="1">
      <c r="A250" s="771"/>
      <c r="B250" s="772"/>
      <c r="C250" s="772"/>
      <c r="D250" s="772"/>
      <c r="E250" s="772"/>
      <c r="F250" s="772"/>
      <c r="G250" s="779"/>
      <c r="H250" s="762" t="s">
        <v>42</v>
      </c>
      <c r="I250" s="780"/>
      <c r="J250" s="92">
        <f>J246-J248</f>
        <v>0</v>
      </c>
      <c r="K250" s="93">
        <f>K246-K248</f>
        <v>0</v>
      </c>
    </row>
    <row r="251" spans="1:11">
      <c r="A251" s="801" t="s">
        <v>829</v>
      </c>
      <c r="B251" s="770"/>
      <c r="C251" s="770"/>
      <c r="D251" s="802"/>
      <c r="E251" s="807" t="s">
        <v>229</v>
      </c>
      <c r="F251" s="808"/>
      <c r="G251" s="808"/>
      <c r="H251" s="808"/>
      <c r="I251" s="809"/>
      <c r="J251" s="102">
        <v>0</v>
      </c>
      <c r="K251" s="103">
        <f>(K247+K248)/(K231+K232)*100</f>
        <v>43.866666666666667</v>
      </c>
    </row>
    <row r="252" spans="1:11">
      <c r="A252" s="803"/>
      <c r="B252" s="804"/>
      <c r="C252" s="804"/>
      <c r="D252" s="805"/>
      <c r="E252" s="810" t="s">
        <v>230</v>
      </c>
      <c r="F252" s="811"/>
      <c r="G252" s="811"/>
      <c r="H252" s="811"/>
      <c r="I252" s="812"/>
      <c r="J252" s="104">
        <v>0</v>
      </c>
      <c r="K252" s="105">
        <f>(K247+K248)/(K240+K241)*100</f>
        <v>99.546142208774583</v>
      </c>
    </row>
    <row r="253" spans="1:11" ht="13.5" thickBot="1">
      <c r="A253" s="771"/>
      <c r="B253" s="772"/>
      <c r="C253" s="772"/>
      <c r="D253" s="806"/>
      <c r="E253" s="813" t="s">
        <v>231</v>
      </c>
      <c r="F253" s="814"/>
      <c r="G253" s="814"/>
      <c r="H253" s="814"/>
      <c r="I253" s="815"/>
      <c r="J253" s="106">
        <v>0</v>
      </c>
      <c r="K253" s="107">
        <f>(K247+K248)/(K245+K246)*100</f>
        <v>99.546142208774583</v>
      </c>
    </row>
    <row r="254" spans="1:11" ht="13.5" thickBot="1">
      <c r="A254" s="839" t="s">
        <v>862</v>
      </c>
      <c r="B254" s="840"/>
      <c r="C254" s="840"/>
      <c r="D254" s="840"/>
      <c r="E254" s="840"/>
      <c r="F254" s="840"/>
      <c r="G254" s="841"/>
      <c r="H254" s="842" t="s">
        <v>43</v>
      </c>
      <c r="I254" s="843"/>
      <c r="J254" s="124">
        <f>J337</f>
        <v>0</v>
      </c>
      <c r="K254" s="142" t="s">
        <v>234</v>
      </c>
    </row>
    <row r="255" spans="1:11" ht="13.5" thickBot="1">
      <c r="A255" s="801" t="s">
        <v>863</v>
      </c>
      <c r="B255" s="770"/>
      <c r="C255" s="770"/>
      <c r="D255" s="802"/>
      <c r="E255" s="807" t="s">
        <v>240</v>
      </c>
      <c r="F255" s="808"/>
      <c r="G255" s="808"/>
      <c r="H255" s="808"/>
      <c r="I255" s="809"/>
      <c r="J255" s="143" t="s">
        <v>234</v>
      </c>
      <c r="K255" s="143" t="s">
        <v>234</v>
      </c>
    </row>
    <row r="256" spans="1:11" ht="13.5" thickBot="1">
      <c r="A256" s="844"/>
      <c r="B256" s="845"/>
      <c r="C256" s="845"/>
      <c r="D256" s="806"/>
      <c r="E256" s="870" t="s">
        <v>237</v>
      </c>
      <c r="F256" s="871"/>
      <c r="G256" s="871"/>
      <c r="H256" s="871"/>
      <c r="I256" s="872"/>
      <c r="J256" s="554" t="s">
        <v>234</v>
      </c>
      <c r="K256" s="144" t="s">
        <v>234</v>
      </c>
    </row>
    <row r="257" spans="1:11">
      <c r="A257" s="873" t="s">
        <v>241</v>
      </c>
      <c r="B257" s="874"/>
      <c r="C257" s="874"/>
      <c r="D257" s="874"/>
      <c r="E257" s="874"/>
      <c r="F257" s="874"/>
      <c r="G257" s="874"/>
      <c r="H257" s="874"/>
      <c r="I257" s="874"/>
      <c r="J257" s="874"/>
      <c r="K257" s="875"/>
    </row>
    <row r="258" spans="1:11" ht="30" customHeight="1">
      <c r="A258" s="130"/>
      <c r="B258" s="131"/>
      <c r="C258" s="131"/>
      <c r="D258" s="131"/>
      <c r="E258" s="131"/>
      <c r="F258" s="131"/>
      <c r="G258" s="131"/>
      <c r="H258" s="131"/>
      <c r="I258" s="131"/>
      <c r="J258" s="131"/>
      <c r="K258" s="132"/>
    </row>
    <row r="259" spans="1:11" ht="15">
      <c r="A259" s="130"/>
      <c r="B259" s="131"/>
      <c r="C259" s="131"/>
      <c r="D259" s="131"/>
      <c r="E259" s="131"/>
      <c r="F259" s="131"/>
      <c r="G259" s="131"/>
      <c r="H259" s="131"/>
      <c r="I259" s="131"/>
      <c r="J259" s="131"/>
      <c r="K259" s="132"/>
    </row>
    <row r="260" spans="1:11" ht="13.5" thickBot="1">
      <c r="A260" s="867" t="s">
        <v>242</v>
      </c>
      <c r="B260" s="868"/>
      <c r="C260" s="868"/>
      <c r="D260" s="868"/>
      <c r="E260" s="868"/>
      <c r="F260" s="868"/>
      <c r="G260" s="868"/>
      <c r="H260" s="868"/>
      <c r="I260" s="868"/>
      <c r="J260" s="868"/>
      <c r="K260" s="869"/>
    </row>
    <row r="261" spans="1:11" ht="57" customHeight="1">
      <c r="A261" s="643" t="s">
        <v>865</v>
      </c>
      <c r="B261" s="640"/>
      <c r="C261" s="640"/>
      <c r="D261" s="640"/>
      <c r="E261" s="640"/>
      <c r="F261" s="640"/>
      <c r="G261" s="640"/>
      <c r="H261" s="640"/>
      <c r="I261" s="640"/>
      <c r="J261" s="640"/>
      <c r="K261" s="640"/>
    </row>
    <row r="263" spans="1:11" ht="17.100000000000001" customHeight="1">
      <c r="A263" s="743" t="s">
        <v>603</v>
      </c>
      <c r="B263" s="640"/>
      <c r="C263" s="640"/>
      <c r="D263" s="640"/>
      <c r="E263" s="640"/>
      <c r="F263" s="640"/>
      <c r="G263" s="640"/>
      <c r="H263" s="640"/>
      <c r="I263" s="640"/>
      <c r="J263" s="640"/>
      <c r="K263" s="640"/>
    </row>
    <row r="264" spans="1:11" ht="15">
      <c r="A264" s="1186" t="s">
        <v>604</v>
      </c>
      <c r="B264" s="640"/>
      <c r="C264" s="640"/>
      <c r="D264" s="640"/>
      <c r="E264" s="640"/>
      <c r="F264" s="640"/>
      <c r="G264" s="640"/>
      <c r="H264" s="640"/>
      <c r="I264" s="640"/>
      <c r="J264" s="640"/>
      <c r="K264" s="640"/>
    </row>
    <row r="266" spans="1:11" ht="17.100000000000001" customHeight="1">
      <c r="A266" s="743" t="s">
        <v>605</v>
      </c>
      <c r="B266" s="640"/>
      <c r="C266" s="640"/>
      <c r="D266" s="640"/>
      <c r="E266" s="640"/>
      <c r="F266" s="640"/>
      <c r="G266" s="640"/>
      <c r="H266" s="640"/>
      <c r="I266" s="640"/>
      <c r="J266" s="640"/>
      <c r="K266" s="640"/>
    </row>
    <row r="267" spans="1:11" ht="15">
      <c r="A267" s="1186" t="s">
        <v>604</v>
      </c>
      <c r="B267" s="640"/>
      <c r="C267" s="640"/>
      <c r="D267" s="640"/>
      <c r="E267" s="640"/>
      <c r="F267" s="640"/>
      <c r="G267" s="640"/>
      <c r="H267" s="640"/>
      <c r="I267" s="640"/>
      <c r="J267" s="640"/>
      <c r="K267" s="640"/>
    </row>
    <row r="269" spans="1:11" s="2" customFormat="1" ht="17.100000000000001" customHeight="1">
      <c r="A269" s="1187" t="s">
        <v>606</v>
      </c>
      <c r="B269" s="640"/>
      <c r="C269" s="640"/>
      <c r="D269" s="640"/>
      <c r="E269" s="640"/>
      <c r="F269" s="640"/>
      <c r="G269" s="640"/>
      <c r="H269" s="640"/>
      <c r="I269" s="640"/>
      <c r="J269" s="640"/>
      <c r="K269" s="640"/>
    </row>
    <row r="271" spans="1:11" ht="15" customHeight="1" thickBot="1">
      <c r="A271" s="73"/>
      <c r="B271" s="73"/>
      <c r="C271" s="74"/>
      <c r="D271" s="74"/>
      <c r="E271" s="75"/>
      <c r="F271" s="74"/>
      <c r="G271" s="75"/>
      <c r="H271" s="75"/>
      <c r="I271" s="75"/>
      <c r="J271" s="76"/>
      <c r="K271" s="76" t="s">
        <v>211</v>
      </c>
    </row>
    <row r="272" spans="1:11" s="78" customFormat="1" ht="40.5" customHeight="1">
      <c r="A272" s="922" t="s">
        <v>258</v>
      </c>
      <c r="B272" s="1021" t="s">
        <v>259</v>
      </c>
      <c r="C272" s="170" t="s">
        <v>213</v>
      </c>
      <c r="D272" s="922" t="s">
        <v>260</v>
      </c>
      <c r="E272" s="77" t="s">
        <v>214</v>
      </c>
      <c r="F272" s="773" t="s">
        <v>215</v>
      </c>
      <c r="G272" s="774"/>
      <c r="H272" s="773" t="s">
        <v>824</v>
      </c>
      <c r="I272" s="775"/>
      <c r="J272" s="773" t="s">
        <v>825</v>
      </c>
      <c r="K272" s="775"/>
    </row>
    <row r="273" spans="1:11" s="78" customFormat="1" ht="18" customHeight="1" thickBot="1">
      <c r="A273" s="892"/>
      <c r="B273" s="755"/>
      <c r="C273" s="171" t="s">
        <v>218</v>
      </c>
      <c r="D273" s="892"/>
      <c r="E273" s="79" t="s">
        <v>70</v>
      </c>
      <c r="F273" s="80" t="s">
        <v>219</v>
      </c>
      <c r="G273" s="79" t="s">
        <v>70</v>
      </c>
      <c r="H273" s="80" t="s">
        <v>219</v>
      </c>
      <c r="I273" s="79" t="s">
        <v>70</v>
      </c>
      <c r="J273" s="80" t="s">
        <v>219</v>
      </c>
      <c r="K273" s="79" t="s">
        <v>70</v>
      </c>
    </row>
    <row r="274" spans="1:11" s="71" customFormat="1" ht="21" customHeight="1">
      <c r="A274" s="914" t="s">
        <v>866</v>
      </c>
      <c r="B274" s="1020" t="s">
        <v>401</v>
      </c>
      <c r="C274" s="172" t="s">
        <v>41</v>
      </c>
      <c r="D274" s="917" t="s">
        <v>843</v>
      </c>
      <c r="E274" s="752">
        <v>1</v>
      </c>
      <c r="F274" s="857">
        <v>0</v>
      </c>
      <c r="G274" s="1260">
        <v>11047</v>
      </c>
      <c r="H274" s="1254">
        <v>0</v>
      </c>
      <c r="I274" s="1257">
        <v>0</v>
      </c>
      <c r="J274" s="455">
        <v>0</v>
      </c>
      <c r="K274" s="456">
        <v>9750</v>
      </c>
    </row>
    <row r="275" spans="1:11" s="71" customFormat="1" ht="21" customHeight="1">
      <c r="A275" s="915"/>
      <c r="B275" s="1083"/>
      <c r="C275" s="173" t="s">
        <v>42</v>
      </c>
      <c r="D275" s="918"/>
      <c r="E275" s="824"/>
      <c r="F275" s="858"/>
      <c r="G275" s="1261"/>
      <c r="H275" s="1255"/>
      <c r="I275" s="1258"/>
      <c r="J275" s="457">
        <v>0</v>
      </c>
      <c r="K275" s="458">
        <v>1250</v>
      </c>
    </row>
    <row r="276" spans="1:11" s="71" customFormat="1" ht="21" customHeight="1" thickBot="1">
      <c r="A276" s="1019"/>
      <c r="B276" s="806"/>
      <c r="C276" s="174" t="s">
        <v>43</v>
      </c>
      <c r="D276" s="892"/>
      <c r="E276" s="753"/>
      <c r="F276" s="876"/>
      <c r="G276" s="1262"/>
      <c r="H276" s="1256"/>
      <c r="I276" s="1259"/>
      <c r="J276" s="459" t="s">
        <v>234</v>
      </c>
      <c r="K276" s="460" t="s">
        <v>867</v>
      </c>
    </row>
    <row r="277" spans="1:11" s="71" customFormat="1" ht="17.100000000000001" customHeight="1">
      <c r="A277" s="756" t="s">
        <v>220</v>
      </c>
      <c r="B277" s="85" t="s">
        <v>221</v>
      </c>
      <c r="C277" s="177" t="s">
        <v>41</v>
      </c>
      <c r="D277" s="949" t="s">
        <v>264</v>
      </c>
      <c r="E277" s="821">
        <v>0</v>
      </c>
      <c r="F277" s="894">
        <v>0</v>
      </c>
      <c r="G277" s="821">
        <v>499</v>
      </c>
      <c r="H277" s="894">
        <v>0</v>
      </c>
      <c r="I277" s="821">
        <v>0</v>
      </c>
      <c r="J277" s="94">
        <v>0</v>
      </c>
      <c r="K277" s="95">
        <v>499</v>
      </c>
    </row>
    <row r="278" spans="1:11" s="71" customFormat="1" ht="17.100000000000001" customHeight="1">
      <c r="A278" s="828"/>
      <c r="B278" s="891" t="s">
        <v>222</v>
      </c>
      <c r="C278" s="178" t="s">
        <v>42</v>
      </c>
      <c r="D278" s="950"/>
      <c r="E278" s="822"/>
      <c r="F278" s="895"/>
      <c r="G278" s="822"/>
      <c r="H278" s="895"/>
      <c r="I278" s="822"/>
      <c r="J278" s="140">
        <v>0</v>
      </c>
      <c r="K278" s="162">
        <v>0</v>
      </c>
    </row>
    <row r="279" spans="1:11" s="71" customFormat="1" ht="17.100000000000001" customHeight="1" thickBot="1">
      <c r="A279" s="757"/>
      <c r="B279" s="892"/>
      <c r="C279" s="179" t="s">
        <v>43</v>
      </c>
      <c r="D279" s="1018"/>
      <c r="E279" s="823"/>
      <c r="F279" s="896"/>
      <c r="G279" s="823"/>
      <c r="H279" s="896"/>
      <c r="I279" s="823"/>
      <c r="J279" s="180" t="s">
        <v>234</v>
      </c>
      <c r="K279" s="181" t="s">
        <v>234</v>
      </c>
    </row>
    <row r="280" spans="1:11" s="71" customFormat="1" ht="17.100000000000001" customHeight="1">
      <c r="A280" s="758"/>
      <c r="B280" s="85" t="s">
        <v>223</v>
      </c>
      <c r="C280" s="182" t="s">
        <v>41</v>
      </c>
      <c r="D280" s="949" t="s">
        <v>264</v>
      </c>
      <c r="E280" s="821">
        <v>0</v>
      </c>
      <c r="F280" s="894">
        <v>0</v>
      </c>
      <c r="G280" s="821">
        <v>0</v>
      </c>
      <c r="H280" s="894">
        <v>0</v>
      </c>
      <c r="I280" s="821">
        <v>0</v>
      </c>
      <c r="J280" s="94">
        <v>0</v>
      </c>
      <c r="K280" s="95">
        <v>0</v>
      </c>
    </row>
    <row r="281" spans="1:11" s="71" customFormat="1" ht="17.100000000000001" customHeight="1">
      <c r="A281" s="758"/>
      <c r="B281" s="891" t="s">
        <v>224</v>
      </c>
      <c r="C281" s="183" t="s">
        <v>42</v>
      </c>
      <c r="D281" s="950"/>
      <c r="E281" s="822"/>
      <c r="F281" s="895"/>
      <c r="G281" s="822"/>
      <c r="H281" s="895"/>
      <c r="I281" s="822"/>
      <c r="J281" s="140">
        <v>0</v>
      </c>
      <c r="K281" s="162">
        <v>0</v>
      </c>
    </row>
    <row r="282" spans="1:11" s="111" customFormat="1" ht="17.100000000000001" customHeight="1" thickBot="1">
      <c r="A282" s="759"/>
      <c r="B282" s="948"/>
      <c r="C282" s="117" t="s">
        <v>43</v>
      </c>
      <c r="D282" s="1018"/>
      <c r="E282" s="823"/>
      <c r="F282" s="896"/>
      <c r="G282" s="823"/>
      <c r="H282" s="896"/>
      <c r="I282" s="823"/>
      <c r="J282" s="180" t="s">
        <v>234</v>
      </c>
      <c r="K282" s="181" t="s">
        <v>234</v>
      </c>
    </row>
    <row r="283" spans="1:11" s="71" customFormat="1" ht="21" customHeight="1">
      <c r="A283" s="935" t="s">
        <v>866</v>
      </c>
      <c r="B283" s="938" t="s">
        <v>401</v>
      </c>
      <c r="C283" s="184" t="s">
        <v>41</v>
      </c>
      <c r="D283" s="941" t="s">
        <v>843</v>
      </c>
      <c r="E283" s="781">
        <f t="shared" ref="E283:J283" si="6">(E274+E277)-E280</f>
        <v>1</v>
      </c>
      <c r="F283" s="796">
        <f t="shared" si="6"/>
        <v>0</v>
      </c>
      <c r="G283" s="781">
        <f t="shared" si="6"/>
        <v>11546</v>
      </c>
      <c r="H283" s="796">
        <f t="shared" si="6"/>
        <v>0</v>
      </c>
      <c r="I283" s="1087">
        <f t="shared" si="6"/>
        <v>0</v>
      </c>
      <c r="J283" s="97">
        <f t="shared" si="6"/>
        <v>0</v>
      </c>
      <c r="K283" s="98">
        <f>(K274+K277)-K280</f>
        <v>10249</v>
      </c>
    </row>
    <row r="284" spans="1:11" s="71" customFormat="1" ht="21" customHeight="1">
      <c r="A284" s="936"/>
      <c r="B284" s="939"/>
      <c r="C284" s="185" t="s">
        <v>42</v>
      </c>
      <c r="D284" s="942"/>
      <c r="E284" s="837"/>
      <c r="F284" s="831"/>
      <c r="G284" s="837"/>
      <c r="H284" s="831"/>
      <c r="I284" s="1088"/>
      <c r="J284" s="118">
        <f>(J275+J278)-J281</f>
        <v>0</v>
      </c>
      <c r="K284" s="119">
        <f>(K275+K278)-K281</f>
        <v>1250</v>
      </c>
    </row>
    <row r="285" spans="1:11" s="71" customFormat="1" ht="21" customHeight="1" thickBot="1">
      <c r="A285" s="1019"/>
      <c r="B285" s="1022"/>
      <c r="C285" s="186" t="s">
        <v>43</v>
      </c>
      <c r="D285" s="892"/>
      <c r="E285" s="782"/>
      <c r="F285" s="797"/>
      <c r="G285" s="782"/>
      <c r="H285" s="797"/>
      <c r="I285" s="1089"/>
      <c r="J285" s="120" t="s">
        <v>234</v>
      </c>
      <c r="K285" s="121" t="str">
        <f>K276</f>
        <v>(47)</v>
      </c>
    </row>
    <row r="286" spans="1:11" s="71" customFormat="1" ht="16.5" customHeight="1">
      <c r="A286" s="784" t="s">
        <v>225</v>
      </c>
      <c r="B286" s="927"/>
      <c r="C286" s="786"/>
      <c r="D286" s="786"/>
      <c r="E286" s="786"/>
      <c r="F286" s="786"/>
      <c r="G286" s="928"/>
      <c r="H286" s="760" t="s">
        <v>41</v>
      </c>
      <c r="I286" s="774"/>
      <c r="J286" s="94">
        <v>0</v>
      </c>
      <c r="K286" s="95">
        <v>0</v>
      </c>
    </row>
    <row r="287" spans="1:11" s="71" customFormat="1" ht="17.100000000000001" customHeight="1" thickBot="1">
      <c r="A287" s="785"/>
      <c r="B287" s="929"/>
      <c r="C287" s="930"/>
      <c r="D287" s="930"/>
      <c r="E287" s="930"/>
      <c r="F287" s="930"/>
      <c r="G287" s="931"/>
      <c r="H287" s="762" t="s">
        <v>42</v>
      </c>
      <c r="I287" s="780"/>
      <c r="J287" s="92">
        <v>0</v>
      </c>
      <c r="K287" s="93">
        <v>0</v>
      </c>
    </row>
    <row r="288" spans="1:11" s="101" customFormat="1" ht="17.100000000000001" customHeight="1">
      <c r="A288" s="777" t="s">
        <v>227</v>
      </c>
      <c r="B288" s="770"/>
      <c r="C288" s="770"/>
      <c r="D288" s="770"/>
      <c r="E288" s="770"/>
      <c r="F288" s="770"/>
      <c r="G288" s="778"/>
      <c r="H288" s="760" t="s">
        <v>41</v>
      </c>
      <c r="I288" s="774"/>
      <c r="J288" s="94">
        <f>J283-J286</f>
        <v>0</v>
      </c>
      <c r="K288" s="95">
        <f>K283-K286</f>
        <v>10249</v>
      </c>
    </row>
    <row r="289" spans="1:11" s="101" customFormat="1" ht="17.100000000000001" customHeight="1" thickBot="1">
      <c r="A289" s="771"/>
      <c r="B289" s="772"/>
      <c r="C289" s="772"/>
      <c r="D289" s="772"/>
      <c r="E289" s="772"/>
      <c r="F289" s="772"/>
      <c r="G289" s="779"/>
      <c r="H289" s="762" t="s">
        <v>42</v>
      </c>
      <c r="I289" s="780"/>
      <c r="J289" s="92">
        <f>J284-J287</f>
        <v>0</v>
      </c>
      <c r="K289" s="93">
        <f>K284-K287</f>
        <v>1250</v>
      </c>
    </row>
    <row r="290" spans="1:11" s="101" customFormat="1" ht="17.100000000000001" customHeight="1">
      <c r="A290" s="777" t="s">
        <v>828</v>
      </c>
      <c r="B290" s="770"/>
      <c r="C290" s="770"/>
      <c r="D290" s="770"/>
      <c r="E290" s="770"/>
      <c r="F290" s="770"/>
      <c r="G290" s="778"/>
      <c r="H290" s="760" t="s">
        <v>41</v>
      </c>
      <c r="I290" s="774"/>
      <c r="J290" s="94">
        <v>0</v>
      </c>
      <c r="K290" s="95">
        <v>10141</v>
      </c>
    </row>
    <row r="291" spans="1:11" s="101" customFormat="1" ht="17.100000000000001" customHeight="1" thickBot="1">
      <c r="A291" s="771"/>
      <c r="B291" s="772"/>
      <c r="C291" s="772"/>
      <c r="D291" s="772"/>
      <c r="E291" s="772"/>
      <c r="F291" s="772"/>
      <c r="G291" s="779"/>
      <c r="H291" s="762" t="s">
        <v>42</v>
      </c>
      <c r="I291" s="780"/>
      <c r="J291" s="92">
        <v>0</v>
      </c>
      <c r="K291" s="93">
        <v>963</v>
      </c>
    </row>
    <row r="292" spans="1:11" s="101" customFormat="1" ht="17.100000000000001" customHeight="1">
      <c r="A292" s="777" t="s">
        <v>228</v>
      </c>
      <c r="B292" s="770"/>
      <c r="C292" s="770"/>
      <c r="D292" s="770"/>
      <c r="E292" s="770"/>
      <c r="F292" s="770"/>
      <c r="G292" s="778"/>
      <c r="H292" s="760" t="s">
        <v>41</v>
      </c>
      <c r="I292" s="774"/>
      <c r="J292" s="94">
        <f>J288-J290</f>
        <v>0</v>
      </c>
      <c r="K292" s="95">
        <f>K288-K290</f>
        <v>108</v>
      </c>
    </row>
    <row r="293" spans="1:11" s="101" customFormat="1" ht="17.100000000000001" customHeight="1" thickBot="1">
      <c r="A293" s="771"/>
      <c r="B293" s="772"/>
      <c r="C293" s="772"/>
      <c r="D293" s="772"/>
      <c r="E293" s="772"/>
      <c r="F293" s="772"/>
      <c r="G293" s="779"/>
      <c r="H293" s="762" t="s">
        <v>42</v>
      </c>
      <c r="I293" s="780"/>
      <c r="J293" s="92">
        <f>J289-J291</f>
        <v>0</v>
      </c>
      <c r="K293" s="93">
        <f>K289-K291</f>
        <v>287</v>
      </c>
    </row>
    <row r="294" spans="1:11" s="101" customFormat="1" ht="17.100000000000001" customHeight="1">
      <c r="A294" s="801" t="s">
        <v>829</v>
      </c>
      <c r="B294" s="770"/>
      <c r="C294" s="770"/>
      <c r="D294" s="802"/>
      <c r="E294" s="807" t="s">
        <v>229</v>
      </c>
      <c r="F294" s="808"/>
      <c r="G294" s="808"/>
      <c r="H294" s="808"/>
      <c r="I294" s="809"/>
      <c r="J294" s="102">
        <v>0</v>
      </c>
      <c r="K294" s="103">
        <f>(K290+K291)/(K274+K275)*100</f>
        <v>100.94545454545454</v>
      </c>
    </row>
    <row r="295" spans="1:11" s="101" customFormat="1" ht="17.100000000000001" customHeight="1">
      <c r="A295" s="803"/>
      <c r="B295" s="804"/>
      <c r="C295" s="804"/>
      <c r="D295" s="805"/>
      <c r="E295" s="810" t="s">
        <v>230</v>
      </c>
      <c r="F295" s="811"/>
      <c r="G295" s="811"/>
      <c r="H295" s="811"/>
      <c r="I295" s="812"/>
      <c r="J295" s="104">
        <v>0</v>
      </c>
      <c r="K295" s="105">
        <f>(K290+K291)/(K283+K284)*100</f>
        <v>96.564918688581614</v>
      </c>
    </row>
    <row r="296" spans="1:11" s="101" customFormat="1" ht="17.100000000000001" customHeight="1" thickBot="1">
      <c r="A296" s="771"/>
      <c r="B296" s="772"/>
      <c r="C296" s="772"/>
      <c r="D296" s="806"/>
      <c r="E296" s="813" t="s">
        <v>231</v>
      </c>
      <c r="F296" s="814"/>
      <c r="G296" s="814"/>
      <c r="H296" s="814"/>
      <c r="I296" s="815"/>
      <c r="J296" s="106">
        <v>0</v>
      </c>
      <c r="K296" s="107">
        <f>(K290+K291)/(K288+K289)*100</f>
        <v>96.564918688581614</v>
      </c>
    </row>
    <row r="297" spans="1:11" s="101" customFormat="1" ht="33.950000000000003" customHeight="1" thickBot="1">
      <c r="A297" s="839" t="s">
        <v>862</v>
      </c>
      <c r="B297" s="840"/>
      <c r="C297" s="840"/>
      <c r="D297" s="840"/>
      <c r="E297" s="840"/>
      <c r="F297" s="840"/>
      <c r="G297" s="841"/>
      <c r="H297" s="842" t="s">
        <v>43</v>
      </c>
      <c r="I297" s="843"/>
      <c r="J297" s="187" t="s">
        <v>234</v>
      </c>
      <c r="K297" s="503" t="s">
        <v>234</v>
      </c>
    </row>
    <row r="298" spans="1:11" s="101" customFormat="1" ht="17.100000000000001" customHeight="1">
      <c r="A298" s="801" t="s">
        <v>863</v>
      </c>
      <c r="B298" s="770"/>
      <c r="C298" s="770"/>
      <c r="D298" s="802"/>
      <c r="E298" s="807" t="s">
        <v>240</v>
      </c>
      <c r="F298" s="808"/>
      <c r="G298" s="808"/>
      <c r="H298" s="808"/>
      <c r="I298" s="809"/>
      <c r="J298" s="188" t="s">
        <v>234</v>
      </c>
      <c r="K298" s="504" t="s">
        <v>234</v>
      </c>
    </row>
    <row r="299" spans="1:11" s="101" customFormat="1" ht="17.100000000000001" customHeight="1" thickBot="1">
      <c r="A299" s="844"/>
      <c r="B299" s="845"/>
      <c r="C299" s="845"/>
      <c r="D299" s="806"/>
      <c r="E299" s="870" t="s">
        <v>237</v>
      </c>
      <c r="F299" s="871"/>
      <c r="G299" s="871"/>
      <c r="H299" s="871"/>
      <c r="I299" s="872"/>
      <c r="J299" s="189" t="s">
        <v>234</v>
      </c>
      <c r="K299" s="505" t="s">
        <v>234</v>
      </c>
    </row>
    <row r="300" spans="1:11" s="101" customFormat="1" ht="12.75" customHeight="1">
      <c r="A300" s="190"/>
      <c r="B300" s="190"/>
      <c r="C300" s="190"/>
      <c r="D300" s="191"/>
      <c r="E300" s="192"/>
      <c r="F300" s="192"/>
      <c r="G300" s="192"/>
      <c r="H300" s="192"/>
      <c r="I300" s="192"/>
      <c r="J300" s="193"/>
      <c r="K300" s="194"/>
    </row>
    <row r="301" spans="1:11" ht="29.1" customHeight="1">
      <c r="A301" s="1224" t="s">
        <v>859</v>
      </c>
      <c r="B301" s="1185"/>
      <c r="C301" s="1185"/>
      <c r="D301" s="1185"/>
      <c r="E301" s="1185"/>
      <c r="F301" s="1185"/>
      <c r="G301" s="1185"/>
      <c r="H301" s="1185"/>
      <c r="I301" s="1185"/>
      <c r="J301" s="1185"/>
      <c r="K301" s="1185"/>
    </row>
    <row r="302" spans="1:11" s="101" customFormat="1" ht="12.75" customHeight="1">
      <c r="A302" s="190"/>
      <c r="B302" s="190"/>
      <c r="C302" s="190"/>
      <c r="D302" s="191"/>
      <c r="E302" s="192"/>
      <c r="F302" s="192"/>
      <c r="G302" s="192"/>
      <c r="H302" s="192"/>
      <c r="I302" s="192"/>
      <c r="J302" s="193"/>
      <c r="K302" s="194"/>
    </row>
    <row r="303" spans="1:11" s="198" customFormat="1" ht="15" customHeight="1">
      <c r="A303" s="195"/>
      <c r="B303" s="131"/>
      <c r="C303" s="131"/>
      <c r="D303" s="131"/>
      <c r="E303" s="131"/>
      <c r="F303" s="131"/>
      <c r="G303" s="131"/>
      <c r="H303" s="131"/>
      <c r="I303" s="131"/>
      <c r="J303" s="131"/>
      <c r="K303" s="134"/>
    </row>
    <row r="304" spans="1:11" s="101" customFormat="1" ht="12.75" customHeight="1">
      <c r="A304" s="1263" t="s">
        <v>868</v>
      </c>
      <c r="B304" s="1264"/>
      <c r="C304" s="1264"/>
      <c r="D304" s="1264"/>
      <c r="E304" s="1264"/>
      <c r="F304" s="1264"/>
      <c r="G304" s="1264"/>
      <c r="H304" s="1264"/>
      <c r="I304" s="1264"/>
      <c r="J304" s="1264"/>
      <c r="K304" s="1264"/>
    </row>
    <row r="305" spans="1:12" s="101" customFormat="1" ht="15" customHeight="1">
      <c r="A305" s="195"/>
      <c r="B305" s="131"/>
      <c r="C305" s="131"/>
      <c r="D305" s="131"/>
      <c r="E305" s="131"/>
      <c r="F305" s="131"/>
      <c r="G305" s="131"/>
      <c r="H305" s="131"/>
      <c r="I305" s="131"/>
      <c r="J305" s="131"/>
      <c r="K305" s="134"/>
    </row>
    <row r="306" spans="1:12" s="101" customFormat="1" ht="12.75" customHeight="1">
      <c r="A306" s="1025" t="s">
        <v>266</v>
      </c>
      <c r="B306" s="874"/>
      <c r="C306" s="874"/>
      <c r="D306" s="874"/>
      <c r="E306" s="874"/>
      <c r="F306" s="874"/>
      <c r="G306" s="874"/>
      <c r="H306" s="874"/>
      <c r="I306" s="874"/>
      <c r="J306" s="874"/>
      <c r="K306" s="874"/>
    </row>
    <row r="307" spans="1:12" s="101" customFormat="1" ht="12.75" customHeight="1">
      <c r="A307" s="195"/>
      <c r="B307" s="131"/>
      <c r="C307" s="131"/>
      <c r="D307" s="131"/>
      <c r="E307" s="131"/>
      <c r="F307" s="131"/>
      <c r="G307" s="131"/>
      <c r="H307" s="131"/>
      <c r="I307" s="131"/>
      <c r="J307" s="131"/>
      <c r="K307" s="134"/>
    </row>
    <row r="308" spans="1:12" s="101" customFormat="1" ht="31.5" customHeight="1">
      <c r="A308" s="1056" t="s">
        <v>869</v>
      </c>
      <c r="B308" s="1076"/>
      <c r="C308" s="1076"/>
      <c r="D308" s="1076"/>
      <c r="E308" s="1076"/>
      <c r="F308" s="1076"/>
      <c r="G308" s="1076"/>
      <c r="H308" s="1076"/>
      <c r="I308" s="1076"/>
      <c r="J308" s="1076"/>
      <c r="K308" s="1076"/>
      <c r="L308" s="260"/>
    </row>
    <row r="309" spans="1:12" s="101" customFormat="1" ht="41.25" hidden="1" customHeight="1">
      <c r="A309" s="1090" t="s">
        <v>783</v>
      </c>
      <c r="B309" s="1090"/>
      <c r="C309" s="1090"/>
      <c r="D309" s="1090"/>
      <c r="E309" s="1090"/>
      <c r="F309" s="1090"/>
      <c r="G309" s="1090"/>
      <c r="H309" s="1090"/>
      <c r="I309" s="1090"/>
      <c r="J309" s="1090"/>
      <c r="K309" s="1090"/>
      <c r="L309" s="490"/>
    </row>
    <row r="310" spans="1:12" s="101" customFormat="1" ht="18" customHeight="1">
      <c r="A310" s="1090" t="s">
        <v>870</v>
      </c>
      <c r="B310" s="1090"/>
      <c r="C310" s="1090"/>
      <c r="D310" s="1090"/>
      <c r="E310" s="1090"/>
      <c r="F310" s="1090"/>
      <c r="G310" s="1090"/>
      <c r="H310" s="1090"/>
      <c r="I310" s="1090"/>
      <c r="J310" s="1090"/>
      <c r="K310" s="1090"/>
      <c r="L310" s="260"/>
    </row>
    <row r="311" spans="1:12" s="101" customFormat="1" ht="12.75" customHeight="1">
      <c r="A311" s="562"/>
      <c r="B311" s="569"/>
      <c r="C311" s="569"/>
      <c r="D311" s="569"/>
      <c r="E311" s="569"/>
      <c r="F311" s="569"/>
      <c r="G311" s="569"/>
      <c r="H311" s="569"/>
      <c r="I311" s="569"/>
      <c r="J311" s="569"/>
      <c r="K311" s="570"/>
    </row>
    <row r="312" spans="1:12" s="101" customFormat="1" ht="39" customHeight="1">
      <c r="A312" s="1054" t="s">
        <v>797</v>
      </c>
      <c r="B312" s="1055"/>
      <c r="C312" s="1055"/>
      <c r="D312" s="1055"/>
      <c r="E312" s="1055"/>
      <c r="F312" s="1055"/>
      <c r="G312" s="1055"/>
      <c r="H312" s="1055"/>
      <c r="I312" s="1055"/>
      <c r="J312" s="1055"/>
      <c r="K312" s="1055"/>
    </row>
    <row r="313" spans="1:12" s="101" customFormat="1" ht="12.75" customHeight="1">
      <c r="A313" s="195"/>
      <c r="B313" s="131"/>
      <c r="C313" s="131"/>
      <c r="D313" s="131"/>
      <c r="E313" s="131"/>
      <c r="F313" s="131"/>
      <c r="G313" s="131"/>
      <c r="H313" s="131"/>
      <c r="I313" s="131"/>
      <c r="J313" s="131"/>
      <c r="K313" s="134"/>
    </row>
    <row r="314" spans="1:12" s="101" customFormat="1" ht="15" customHeight="1">
      <c r="A314" s="981" t="s">
        <v>269</v>
      </c>
      <c r="B314" s="981"/>
      <c r="C314" s="981"/>
      <c r="D314" s="981"/>
      <c r="E314" s="981"/>
      <c r="F314" s="981"/>
      <c r="G314" s="981"/>
      <c r="H314" s="981"/>
      <c r="I314" s="981"/>
      <c r="J314" s="981"/>
      <c r="K314" s="981"/>
    </row>
    <row r="315" spans="1:12" s="101" customFormat="1" ht="15" customHeight="1">
      <c r="A315" s="133"/>
      <c r="B315" s="131"/>
      <c r="C315" s="131"/>
      <c r="D315" s="131"/>
      <c r="E315" s="131"/>
      <c r="F315" s="131"/>
      <c r="G315" s="131"/>
      <c r="H315" s="131"/>
      <c r="I315" s="131"/>
      <c r="J315" s="131"/>
      <c r="K315" s="134"/>
    </row>
    <row r="316" spans="1:12" s="101" customFormat="1" ht="15" customHeight="1">
      <c r="A316" s="971" t="s">
        <v>270</v>
      </c>
      <c r="B316" s="640"/>
      <c r="C316" s="640"/>
      <c r="D316" s="640"/>
      <c r="E316" s="196" t="s">
        <v>271</v>
      </c>
      <c r="F316" s="976">
        <v>9342053.75</v>
      </c>
      <c r="G316" s="976"/>
      <c r="H316" s="4"/>
      <c r="I316" s="4"/>
      <c r="J316" s="131"/>
      <c r="K316" s="134"/>
    </row>
    <row r="317" spans="1:12" s="101" customFormat="1" ht="15" customHeight="1">
      <c r="A317" s="971" t="s">
        <v>272</v>
      </c>
      <c r="B317" s="640"/>
      <c r="C317" s="640"/>
      <c r="D317" s="640"/>
      <c r="E317" s="196" t="s">
        <v>271</v>
      </c>
      <c r="F317" s="976">
        <v>427313.08</v>
      </c>
      <c r="G317" s="976"/>
      <c r="H317" s="4"/>
      <c r="I317" s="4"/>
      <c r="J317" s="131"/>
      <c r="K317" s="134"/>
    </row>
    <row r="318" spans="1:12" s="101" customFormat="1" ht="15" customHeight="1">
      <c r="A318" s="971" t="s">
        <v>273</v>
      </c>
      <c r="B318" s="640"/>
      <c r="C318" s="640"/>
      <c r="D318" s="640"/>
      <c r="E318" s="196" t="s">
        <v>271</v>
      </c>
      <c r="F318" s="976">
        <v>321827.63</v>
      </c>
      <c r="G318" s="976"/>
      <c r="H318" s="4"/>
      <c r="I318" s="4"/>
      <c r="J318" s="131"/>
      <c r="K318" s="134"/>
    </row>
    <row r="319" spans="1:12" s="101" customFormat="1" ht="15" customHeight="1">
      <c r="A319" s="971" t="s">
        <v>275</v>
      </c>
      <c r="B319" s="640"/>
      <c r="C319" s="640"/>
      <c r="D319" s="640"/>
      <c r="E319" s="196" t="s">
        <v>271</v>
      </c>
      <c r="F319" s="976">
        <v>49933.85</v>
      </c>
      <c r="G319" s="976"/>
      <c r="H319" s="4"/>
      <c r="I319" s="4"/>
      <c r="J319" s="131"/>
      <c r="K319" s="134"/>
    </row>
    <row r="320" spans="1:12" s="101" customFormat="1" ht="15" customHeight="1">
      <c r="A320" s="971" t="s">
        <v>276</v>
      </c>
      <c r="B320" s="640"/>
      <c r="C320" s="640"/>
      <c r="D320" s="640"/>
      <c r="E320" s="196" t="s">
        <v>271</v>
      </c>
      <c r="F320" s="976">
        <v>0</v>
      </c>
      <c r="G320" s="976"/>
      <c r="H320" s="4"/>
      <c r="I320" s="4"/>
      <c r="J320" s="131"/>
      <c r="K320" s="134"/>
    </row>
    <row r="321" spans="1:11" s="101" customFormat="1" ht="15" customHeight="1" thickBot="1">
      <c r="A321" s="973" t="s">
        <v>277</v>
      </c>
      <c r="B321" s="974"/>
      <c r="C321" s="974"/>
      <c r="D321" s="974"/>
      <c r="E321" s="197" t="s">
        <v>271</v>
      </c>
      <c r="F321" s="1198">
        <f>SUM(F316:G320)</f>
        <v>10141128.310000001</v>
      </c>
      <c r="G321" s="1198"/>
      <c r="H321" s="131"/>
      <c r="I321" s="131"/>
      <c r="J321" s="992"/>
      <c r="K321" s="992"/>
    </row>
    <row r="322" spans="1:11" s="101" customFormat="1" ht="15" customHeight="1" thickTop="1">
      <c r="A322" s="133"/>
      <c r="B322" s="131"/>
      <c r="C322" s="131"/>
      <c r="D322" s="131"/>
      <c r="E322" s="131"/>
      <c r="F322" s="131"/>
      <c r="G322" s="131"/>
      <c r="H322" s="131"/>
      <c r="I322" s="131"/>
      <c r="J322" s="131"/>
      <c r="K322" s="134"/>
    </row>
    <row r="323" spans="1:11" s="101" customFormat="1" ht="12.75" customHeight="1">
      <c r="A323" s="133"/>
      <c r="B323" s="131"/>
      <c r="C323" s="131"/>
      <c r="D323" s="131"/>
      <c r="E323" s="131"/>
      <c r="F323" s="131"/>
      <c r="G323" s="131"/>
      <c r="H323" s="131"/>
      <c r="I323" s="131"/>
      <c r="J323" s="131"/>
      <c r="K323" s="134"/>
    </row>
    <row r="324" spans="1:11" s="101" customFormat="1" ht="12" customHeight="1">
      <c r="A324" s="133"/>
      <c r="B324" s="131"/>
      <c r="C324" s="131"/>
      <c r="D324" s="131"/>
      <c r="E324" s="131"/>
      <c r="F324" s="131"/>
      <c r="G324" s="131"/>
      <c r="H324" s="131"/>
      <c r="I324" s="131"/>
      <c r="J324" s="131"/>
      <c r="K324" s="134"/>
    </row>
    <row r="325" spans="1:11" s="101" customFormat="1" ht="12" customHeight="1">
      <c r="A325" s="133"/>
      <c r="B325" s="131"/>
      <c r="C325" s="131"/>
      <c r="D325" s="131"/>
      <c r="E325" s="131"/>
      <c r="F325" s="131"/>
      <c r="G325" s="131"/>
      <c r="H325" s="131"/>
      <c r="I325" s="131"/>
      <c r="J325" s="131"/>
      <c r="K325" s="134"/>
    </row>
    <row r="326" spans="1:11" s="101" customFormat="1" ht="12" customHeight="1">
      <c r="A326" s="133"/>
      <c r="B326" s="131"/>
      <c r="C326" s="131"/>
      <c r="D326" s="131"/>
      <c r="E326" s="131"/>
      <c r="F326" s="131"/>
      <c r="G326" s="131"/>
      <c r="H326" s="131"/>
      <c r="I326" s="131"/>
      <c r="J326" s="131"/>
      <c r="K326" s="134"/>
    </row>
    <row r="327" spans="1:11" s="101" customFormat="1" ht="12" customHeight="1">
      <c r="A327" s="133"/>
      <c r="B327" s="131"/>
      <c r="C327" s="131"/>
      <c r="D327" s="131"/>
      <c r="E327" s="131"/>
      <c r="F327" s="131"/>
      <c r="G327" s="131"/>
      <c r="H327" s="131"/>
      <c r="I327" s="131"/>
      <c r="J327" s="131"/>
      <c r="K327" s="134"/>
    </row>
    <row r="328" spans="1:11" s="101" customFormat="1" ht="29.1" customHeight="1">
      <c r="A328" s="977" t="s">
        <v>618</v>
      </c>
      <c r="B328" s="1017"/>
      <c r="C328" s="1017"/>
      <c r="D328" s="1017"/>
      <c r="E328" s="1017"/>
      <c r="F328" s="1017"/>
      <c r="G328" s="1017"/>
      <c r="H328" s="1017"/>
      <c r="I328" s="1017"/>
      <c r="J328" s="1017"/>
      <c r="K328" s="1017"/>
    </row>
    <row r="329" spans="1:11" s="101" customFormat="1" ht="12.75" customHeight="1">
      <c r="A329" s="133"/>
      <c r="B329" s="131"/>
      <c r="C329" s="131"/>
      <c r="D329" s="131"/>
      <c r="E329" s="131"/>
      <c r="F329" s="131"/>
      <c r="G329" s="131"/>
      <c r="H329" s="131"/>
      <c r="I329" s="131"/>
      <c r="J329" s="131"/>
      <c r="K329" s="134"/>
    </row>
    <row r="330" spans="1:11" s="101" customFormat="1" ht="12.75" customHeight="1">
      <c r="A330" s="133"/>
      <c r="B330" s="131"/>
      <c r="C330" s="131"/>
      <c r="D330" s="131"/>
      <c r="E330" s="131"/>
      <c r="F330" s="131"/>
      <c r="G330" s="131"/>
      <c r="H330" s="131"/>
      <c r="I330" s="131"/>
      <c r="J330" s="131"/>
      <c r="K330" s="134"/>
    </row>
    <row r="331" spans="1:11" s="198" customFormat="1" ht="15" customHeight="1">
      <c r="A331" s="961" t="s">
        <v>279</v>
      </c>
      <c r="B331" s="962"/>
      <c r="C331" s="962"/>
      <c r="D331" s="962"/>
      <c r="E331" s="962"/>
      <c r="F331" s="962"/>
      <c r="G331" s="962"/>
      <c r="H331" s="962"/>
      <c r="I331" s="962"/>
      <c r="J331" s="962"/>
      <c r="K331" s="962"/>
    </row>
    <row r="332" spans="1:11" s="101" customFormat="1" ht="12.75" customHeight="1">
      <c r="A332" s="133"/>
      <c r="B332" s="131"/>
      <c r="C332" s="131"/>
      <c r="D332" s="131"/>
      <c r="E332" s="131"/>
      <c r="F332" s="131"/>
      <c r="G332" s="131"/>
      <c r="H332" s="131"/>
      <c r="I332" s="131"/>
      <c r="J332" s="131"/>
      <c r="K332" s="134"/>
    </row>
    <row r="333" spans="1:11" s="199" customFormat="1" ht="15" customHeight="1">
      <c r="A333" s="981" t="s">
        <v>280</v>
      </c>
      <c r="B333" s="874"/>
      <c r="C333" s="874"/>
      <c r="D333" s="874"/>
      <c r="E333" s="874"/>
      <c r="F333" s="874"/>
      <c r="G333" s="874"/>
      <c r="H333" s="874"/>
      <c r="I333" s="874"/>
      <c r="J333" s="874"/>
      <c r="K333" s="874"/>
    </row>
    <row r="334" spans="1:11" ht="13.5" thickBot="1"/>
    <row r="335" spans="1:11" ht="15" customHeight="1">
      <c r="A335" s="699" t="s">
        <v>871</v>
      </c>
      <c r="B335" s="727"/>
      <c r="C335" s="727"/>
      <c r="D335" s="727"/>
      <c r="E335" s="727"/>
      <c r="F335" s="727"/>
      <c r="G335" s="700"/>
      <c r="H335" s="697" t="s">
        <v>281</v>
      </c>
      <c r="I335" s="697" t="s">
        <v>282</v>
      </c>
      <c r="J335" s="699" t="s">
        <v>283</v>
      </c>
      <c r="K335" s="700"/>
    </row>
    <row r="336" spans="1:11" ht="42" customHeight="1">
      <c r="A336" s="994" t="s">
        <v>284</v>
      </c>
      <c r="B336" s="995"/>
      <c r="C336" s="995"/>
      <c r="D336" s="995"/>
      <c r="E336" s="995"/>
      <c r="F336" s="995"/>
      <c r="G336" s="996"/>
      <c r="H336" s="993"/>
      <c r="I336" s="993"/>
      <c r="J336" s="720"/>
      <c r="K336" s="722"/>
    </row>
    <row r="337" spans="1:14" ht="15" customHeight="1" thickBot="1">
      <c r="A337" s="701" t="s">
        <v>168</v>
      </c>
      <c r="B337" s="997"/>
      <c r="C337" s="997"/>
      <c r="D337" s="997"/>
      <c r="E337" s="997"/>
      <c r="F337" s="997"/>
      <c r="G337" s="702"/>
      <c r="H337" s="698"/>
      <c r="I337" s="698"/>
      <c r="J337" s="723"/>
      <c r="K337" s="725"/>
    </row>
    <row r="338" spans="1:14" ht="15" customHeight="1" thickBot="1">
      <c r="A338" s="1265"/>
      <c r="B338" s="1266"/>
      <c r="C338" s="1266"/>
      <c r="D338" s="1266"/>
      <c r="E338" s="1266"/>
      <c r="F338" s="1266"/>
      <c r="G338" s="1267"/>
      <c r="H338" s="621"/>
      <c r="I338" s="378"/>
      <c r="J338" s="985"/>
      <c r="K338" s="986"/>
      <c r="L338" s="1192" t="s">
        <v>801</v>
      </c>
      <c r="M338" s="1213"/>
      <c r="N338" s="1193"/>
    </row>
    <row r="339" spans="1:14" ht="15" customHeight="1" thickBot="1">
      <c r="A339" s="1265"/>
      <c r="B339" s="1266"/>
      <c r="C339" s="1266"/>
      <c r="D339" s="1266"/>
      <c r="E339" s="1266"/>
      <c r="F339" s="1266"/>
      <c r="G339" s="1267"/>
      <c r="H339" s="392"/>
      <c r="I339" s="378"/>
      <c r="J339" s="985"/>
      <c r="K339" s="986"/>
      <c r="L339" s="1194"/>
      <c r="M339" s="1214"/>
      <c r="N339" s="1195"/>
    </row>
    <row r="340" spans="1:14" ht="15" hidden="1" customHeight="1" thickBot="1">
      <c r="A340" s="1265"/>
      <c r="B340" s="1266"/>
      <c r="C340" s="1266"/>
      <c r="D340" s="1266"/>
      <c r="E340" s="1266"/>
      <c r="F340" s="1266"/>
      <c r="G340" s="1267"/>
      <c r="H340" s="392"/>
      <c r="I340" s="378"/>
      <c r="J340" s="985"/>
      <c r="K340" s="986"/>
      <c r="L340" s="1194"/>
      <c r="M340" s="1214"/>
      <c r="N340" s="1195"/>
    </row>
    <row r="341" spans="1:14" ht="15" hidden="1" customHeight="1" thickBot="1">
      <c r="A341" s="1265"/>
      <c r="B341" s="1266"/>
      <c r="C341" s="1266"/>
      <c r="D341" s="1266"/>
      <c r="E341" s="1266"/>
      <c r="F341" s="1266"/>
      <c r="G341" s="1267"/>
      <c r="H341" s="392"/>
      <c r="I341" s="378"/>
      <c r="J341" s="985"/>
      <c r="K341" s="986"/>
      <c r="L341" s="1194"/>
      <c r="M341" s="1214"/>
      <c r="N341" s="1195"/>
    </row>
    <row r="342" spans="1:14" ht="15" hidden="1" customHeight="1" thickBot="1">
      <c r="A342" s="1265"/>
      <c r="B342" s="1266"/>
      <c r="C342" s="1266"/>
      <c r="D342" s="1266"/>
      <c r="E342" s="1266"/>
      <c r="F342" s="1266"/>
      <c r="G342" s="1267"/>
      <c r="H342" s="392"/>
      <c r="I342" s="378"/>
      <c r="J342" s="985"/>
      <c r="K342" s="986"/>
      <c r="L342" s="1194"/>
      <c r="M342" s="1214"/>
      <c r="N342" s="1195"/>
    </row>
    <row r="343" spans="1:14" ht="15" hidden="1" customHeight="1" thickBot="1">
      <c r="A343" s="1265"/>
      <c r="B343" s="1266"/>
      <c r="C343" s="1266"/>
      <c r="D343" s="1266"/>
      <c r="E343" s="1266"/>
      <c r="F343" s="1266"/>
      <c r="G343" s="1267"/>
      <c r="H343" s="392"/>
      <c r="I343" s="378"/>
      <c r="J343" s="985"/>
      <c r="K343" s="986"/>
      <c r="L343" s="1194"/>
      <c r="M343" s="1214"/>
      <c r="N343" s="1195"/>
    </row>
    <row r="344" spans="1:14" ht="15" hidden="1" customHeight="1" thickBot="1">
      <c r="A344" s="1265"/>
      <c r="B344" s="1266"/>
      <c r="C344" s="1266"/>
      <c r="D344" s="1266"/>
      <c r="E344" s="1266"/>
      <c r="F344" s="1266"/>
      <c r="G344" s="1267"/>
      <c r="H344" s="392"/>
      <c r="I344" s="378"/>
      <c r="J344" s="985"/>
      <c r="K344" s="986"/>
      <c r="L344" s="1194"/>
      <c r="M344" s="1214"/>
      <c r="N344" s="1195"/>
    </row>
    <row r="345" spans="1:14" ht="15" hidden="1" customHeight="1" thickBot="1">
      <c r="A345" s="1265"/>
      <c r="B345" s="1266"/>
      <c r="C345" s="1266"/>
      <c r="D345" s="1266"/>
      <c r="E345" s="1266"/>
      <c r="F345" s="1266"/>
      <c r="G345" s="1267"/>
      <c r="H345" s="392"/>
      <c r="I345" s="378"/>
      <c r="J345" s="985"/>
      <c r="K345" s="986"/>
      <c r="L345" s="1194"/>
      <c r="M345" s="1214"/>
      <c r="N345" s="1195"/>
    </row>
    <row r="346" spans="1:14" ht="15" hidden="1" customHeight="1" thickBot="1">
      <c r="A346" s="1265"/>
      <c r="B346" s="1266"/>
      <c r="C346" s="1266"/>
      <c r="D346" s="1266"/>
      <c r="E346" s="1266"/>
      <c r="F346" s="1266"/>
      <c r="G346" s="1267"/>
      <c r="H346" s="392"/>
      <c r="I346" s="378"/>
      <c r="J346" s="985"/>
      <c r="K346" s="986"/>
      <c r="L346" s="1194"/>
      <c r="M346" s="1214"/>
      <c r="N346" s="1195"/>
    </row>
    <row r="347" spans="1:14" ht="15" customHeight="1" thickBot="1">
      <c r="A347" s="1265"/>
      <c r="B347" s="1266"/>
      <c r="C347" s="1266"/>
      <c r="D347" s="1266"/>
      <c r="E347" s="1266"/>
      <c r="F347" s="1266"/>
      <c r="G347" s="1267"/>
      <c r="H347" s="392"/>
      <c r="I347" s="378"/>
      <c r="J347" s="985"/>
      <c r="K347" s="986"/>
      <c r="L347" s="1194"/>
      <c r="M347" s="1214"/>
      <c r="N347" s="1195"/>
    </row>
    <row r="348" spans="1:14" ht="15" hidden="1" customHeight="1" thickBot="1">
      <c r="A348" s="1265"/>
      <c r="B348" s="1266"/>
      <c r="C348" s="1266"/>
      <c r="D348" s="1266"/>
      <c r="E348" s="1266"/>
      <c r="F348" s="1266"/>
      <c r="G348" s="1267"/>
      <c r="H348" s="392"/>
      <c r="I348" s="378"/>
      <c r="J348" s="985"/>
      <c r="K348" s="986"/>
      <c r="L348" s="1194"/>
      <c r="M348" s="1214"/>
      <c r="N348" s="1195"/>
    </row>
    <row r="349" spans="1:14" ht="15" hidden="1" customHeight="1" thickBot="1">
      <c r="A349" s="1265"/>
      <c r="B349" s="1266"/>
      <c r="C349" s="1266"/>
      <c r="D349" s="1266"/>
      <c r="E349" s="1266"/>
      <c r="F349" s="1266"/>
      <c r="G349" s="1267"/>
      <c r="H349" s="392"/>
      <c r="I349" s="378"/>
      <c r="J349" s="985"/>
      <c r="K349" s="986"/>
      <c r="L349" s="1194"/>
      <c r="M349" s="1214"/>
      <c r="N349" s="1195"/>
    </row>
    <row r="350" spans="1:14" ht="15" hidden="1" customHeight="1" thickBot="1">
      <c r="A350" s="1265"/>
      <c r="B350" s="1266"/>
      <c r="C350" s="1266"/>
      <c r="D350" s="1266"/>
      <c r="E350" s="1266"/>
      <c r="F350" s="1266"/>
      <c r="G350" s="1267"/>
      <c r="H350" s="392"/>
      <c r="I350" s="378"/>
      <c r="J350" s="985"/>
      <c r="K350" s="986"/>
      <c r="L350" s="1194"/>
      <c r="M350" s="1214"/>
      <c r="N350" s="1195"/>
    </row>
    <row r="351" spans="1:14" ht="15" hidden="1" customHeight="1" thickBot="1">
      <c r="A351" s="1265"/>
      <c r="B351" s="1266"/>
      <c r="C351" s="1266"/>
      <c r="D351" s="1266"/>
      <c r="E351" s="1266"/>
      <c r="F351" s="1266"/>
      <c r="G351" s="1267"/>
      <c r="H351" s="392"/>
      <c r="I351" s="378"/>
      <c r="J351" s="985"/>
      <c r="K351" s="986"/>
      <c r="L351" s="1194"/>
      <c r="M351" s="1214"/>
      <c r="N351" s="1195"/>
    </row>
    <row r="352" spans="1:14" ht="15" hidden="1" customHeight="1" thickBot="1">
      <c r="A352" s="1265"/>
      <c r="B352" s="1266"/>
      <c r="C352" s="1266"/>
      <c r="D352" s="1266"/>
      <c r="E352" s="1266"/>
      <c r="F352" s="1266"/>
      <c r="G352" s="1267"/>
      <c r="H352" s="392"/>
      <c r="I352" s="378"/>
      <c r="J352" s="985"/>
      <c r="K352" s="986"/>
      <c r="L352" s="1194"/>
      <c r="M352" s="1214"/>
      <c r="N352" s="1195"/>
    </row>
    <row r="353" spans="1:14" ht="15" hidden="1" customHeight="1" thickBot="1">
      <c r="A353" s="1265"/>
      <c r="B353" s="1266"/>
      <c r="C353" s="1266"/>
      <c r="D353" s="1266"/>
      <c r="E353" s="1266"/>
      <c r="F353" s="1266"/>
      <c r="G353" s="1267"/>
      <c r="H353" s="392"/>
      <c r="I353" s="378"/>
      <c r="J353" s="985"/>
      <c r="K353" s="986"/>
      <c r="L353" s="1194"/>
      <c r="M353" s="1214"/>
      <c r="N353" s="1195"/>
    </row>
    <row r="354" spans="1:14" ht="15" hidden="1" customHeight="1" thickBot="1">
      <c r="A354" s="1265"/>
      <c r="B354" s="1266"/>
      <c r="C354" s="1266"/>
      <c r="D354" s="1266"/>
      <c r="E354" s="1266"/>
      <c r="F354" s="1266"/>
      <c r="G354" s="1267"/>
      <c r="H354" s="392"/>
      <c r="I354" s="378"/>
      <c r="J354" s="985"/>
      <c r="K354" s="986"/>
      <c r="L354" s="1194"/>
      <c r="M354" s="1214"/>
      <c r="N354" s="1195"/>
    </row>
    <row r="355" spans="1:14" ht="15" hidden="1" customHeight="1" thickBot="1">
      <c r="A355" s="1265"/>
      <c r="B355" s="1266"/>
      <c r="C355" s="1266"/>
      <c r="D355" s="1266"/>
      <c r="E355" s="1266"/>
      <c r="F355" s="1266"/>
      <c r="G355" s="1267"/>
      <c r="H355" s="392"/>
      <c r="I355" s="378"/>
      <c r="J355" s="985"/>
      <c r="K355" s="986"/>
      <c r="L355" s="1194"/>
      <c r="M355" s="1214"/>
      <c r="N355" s="1195"/>
    </row>
    <row r="356" spans="1:14" ht="15" hidden="1" customHeight="1" thickBot="1">
      <c r="A356" s="1265"/>
      <c r="B356" s="1266"/>
      <c r="C356" s="1266"/>
      <c r="D356" s="1266"/>
      <c r="E356" s="1266"/>
      <c r="F356" s="1266"/>
      <c r="G356" s="1267"/>
      <c r="H356" s="392"/>
      <c r="I356" s="378"/>
      <c r="J356" s="985"/>
      <c r="K356" s="986"/>
      <c r="L356" s="1194"/>
      <c r="M356" s="1214"/>
      <c r="N356" s="1195"/>
    </row>
    <row r="357" spans="1:14" ht="15" customHeight="1" thickBot="1">
      <c r="A357" s="1265"/>
      <c r="B357" s="1266"/>
      <c r="C357" s="1266"/>
      <c r="D357" s="1266"/>
      <c r="E357" s="1266"/>
      <c r="F357" s="1266"/>
      <c r="G357" s="1267"/>
      <c r="H357" s="392"/>
      <c r="I357" s="378"/>
      <c r="J357" s="985"/>
      <c r="K357" s="986"/>
      <c r="L357" s="1194"/>
      <c r="M357" s="1214"/>
      <c r="N357" s="1195"/>
    </row>
    <row r="358" spans="1:14" ht="15" hidden="1" customHeight="1" thickBot="1">
      <c r="A358" s="1265"/>
      <c r="B358" s="1266"/>
      <c r="C358" s="1266"/>
      <c r="D358" s="1266"/>
      <c r="E358" s="1266"/>
      <c r="F358" s="1266"/>
      <c r="G358" s="1267"/>
      <c r="H358" s="392"/>
      <c r="I358" s="378"/>
      <c r="J358" s="985"/>
      <c r="K358" s="986"/>
      <c r="L358" s="1194"/>
      <c r="M358" s="1214"/>
      <c r="N358" s="1195"/>
    </row>
    <row r="359" spans="1:14" ht="15" hidden="1" customHeight="1" thickBot="1">
      <c r="A359" s="622"/>
      <c r="B359" s="623"/>
      <c r="C359" s="623"/>
      <c r="D359" s="623"/>
      <c r="E359" s="623"/>
      <c r="F359" s="623"/>
      <c r="G359" s="624"/>
      <c r="H359" s="392"/>
      <c r="I359" s="378"/>
      <c r="J359" s="998"/>
      <c r="K359" s="999"/>
      <c r="L359" s="1194"/>
      <c r="M359" s="1214"/>
      <c r="N359" s="1195"/>
    </row>
    <row r="360" spans="1:14" ht="15" hidden="1" customHeight="1" thickBot="1">
      <c r="A360" s="622"/>
      <c r="B360" s="623"/>
      <c r="C360" s="623"/>
      <c r="D360" s="623"/>
      <c r="E360" s="623"/>
      <c r="F360" s="623"/>
      <c r="G360" s="624"/>
      <c r="H360" s="392"/>
      <c r="I360" s="378"/>
      <c r="J360" s="998"/>
      <c r="K360" s="999"/>
      <c r="L360" s="1194"/>
      <c r="M360" s="1214"/>
      <c r="N360" s="1195"/>
    </row>
    <row r="361" spans="1:14" ht="15" hidden="1" customHeight="1" thickBot="1">
      <c r="A361" s="622"/>
      <c r="B361" s="623"/>
      <c r="C361" s="623"/>
      <c r="D361" s="623"/>
      <c r="E361" s="623"/>
      <c r="F361" s="623"/>
      <c r="G361" s="624"/>
      <c r="H361" s="392"/>
      <c r="I361" s="378"/>
      <c r="J361" s="998"/>
      <c r="K361" s="999"/>
      <c r="L361" s="1194"/>
      <c r="M361" s="1214"/>
      <c r="N361" s="1195"/>
    </row>
    <row r="362" spans="1:14" ht="15" customHeight="1" thickBot="1">
      <c r="A362" s="1268"/>
      <c r="B362" s="1269"/>
      <c r="C362" s="1269"/>
      <c r="D362" s="1269"/>
      <c r="E362" s="1269"/>
      <c r="F362" s="1269"/>
      <c r="G362" s="1270"/>
      <c r="H362" s="392"/>
      <c r="I362" s="378"/>
      <c r="J362" s="998"/>
      <c r="K362" s="999"/>
      <c r="L362" s="1194"/>
      <c r="M362" s="1214"/>
      <c r="N362" s="1195"/>
    </row>
    <row r="363" spans="1:14" ht="15" hidden="1" customHeight="1" thickBot="1">
      <c r="A363" s="1268"/>
      <c r="B363" s="1269"/>
      <c r="C363" s="1269"/>
      <c r="D363" s="1269"/>
      <c r="E363" s="1269"/>
      <c r="F363" s="1269"/>
      <c r="G363" s="1270"/>
      <c r="H363" s="392"/>
      <c r="I363" s="378"/>
      <c r="J363" s="998"/>
      <c r="K363" s="999"/>
      <c r="L363" s="1194"/>
      <c r="M363" s="1214"/>
      <c r="N363" s="1195"/>
    </row>
    <row r="364" spans="1:14" ht="15" hidden="1" customHeight="1" thickBot="1">
      <c r="A364" s="1268"/>
      <c r="B364" s="1269"/>
      <c r="C364" s="1269"/>
      <c r="D364" s="1269"/>
      <c r="E364" s="1269"/>
      <c r="F364" s="1269"/>
      <c r="G364" s="1270"/>
      <c r="H364" s="392"/>
      <c r="I364" s="378"/>
      <c r="J364" s="998"/>
      <c r="K364" s="999"/>
      <c r="L364" s="1194"/>
      <c r="M364" s="1214"/>
      <c r="N364" s="1195"/>
    </row>
    <row r="365" spans="1:14" ht="15" hidden="1" customHeight="1" thickBot="1">
      <c r="A365" s="1268"/>
      <c r="B365" s="1269"/>
      <c r="C365" s="1269"/>
      <c r="D365" s="1269"/>
      <c r="E365" s="1269"/>
      <c r="F365" s="1269"/>
      <c r="G365" s="1270"/>
      <c r="H365" s="392"/>
      <c r="I365" s="378"/>
      <c r="J365" s="998"/>
      <c r="K365" s="999"/>
      <c r="L365" s="1194"/>
      <c r="M365" s="1214"/>
      <c r="N365" s="1195"/>
    </row>
    <row r="366" spans="1:14" ht="15" hidden="1" customHeight="1" thickBot="1">
      <c r="A366" s="1268"/>
      <c r="B366" s="1269"/>
      <c r="C366" s="1269"/>
      <c r="D366" s="1269"/>
      <c r="E366" s="1269"/>
      <c r="F366" s="1269"/>
      <c r="G366" s="1270"/>
      <c r="H366" s="392"/>
      <c r="I366" s="378"/>
      <c r="J366" s="998"/>
      <c r="K366" s="999"/>
      <c r="L366" s="1194"/>
      <c r="M366" s="1214"/>
      <c r="N366" s="1195"/>
    </row>
    <row r="367" spans="1:14" ht="15" hidden="1" customHeight="1" thickBot="1">
      <c r="A367" s="1268"/>
      <c r="B367" s="1269"/>
      <c r="C367" s="1269"/>
      <c r="D367" s="1269"/>
      <c r="E367" s="1269"/>
      <c r="F367" s="1269"/>
      <c r="G367" s="1270"/>
      <c r="H367" s="392"/>
      <c r="I367" s="378"/>
      <c r="J367" s="998"/>
      <c r="K367" s="999"/>
      <c r="L367" s="1194"/>
      <c r="M367" s="1214"/>
      <c r="N367" s="1195"/>
    </row>
    <row r="368" spans="1:14" ht="15" hidden="1" customHeight="1" thickBot="1">
      <c r="A368" s="1268"/>
      <c r="B368" s="1269"/>
      <c r="C368" s="1269"/>
      <c r="D368" s="1269"/>
      <c r="E368" s="1269"/>
      <c r="F368" s="1269"/>
      <c r="G368" s="1270"/>
      <c r="H368" s="392"/>
      <c r="I368" s="378"/>
      <c r="J368" s="998"/>
      <c r="K368" s="999"/>
      <c r="L368" s="1194"/>
      <c r="M368" s="1214"/>
      <c r="N368" s="1195"/>
    </row>
    <row r="369" spans="1:14" ht="15" hidden="1" customHeight="1" thickBot="1">
      <c r="A369" s="1268"/>
      <c r="B369" s="1269"/>
      <c r="C369" s="1269"/>
      <c r="D369" s="1269"/>
      <c r="E369" s="1269"/>
      <c r="F369" s="1269"/>
      <c r="G369" s="1270"/>
      <c r="H369" s="392"/>
      <c r="I369" s="378"/>
      <c r="J369" s="998"/>
      <c r="K369" s="999"/>
      <c r="L369" s="1194"/>
      <c r="M369" s="1214"/>
      <c r="N369" s="1195"/>
    </row>
    <row r="370" spans="1:14" ht="15" hidden="1" customHeight="1" thickBot="1">
      <c r="A370" s="1268"/>
      <c r="B370" s="1269"/>
      <c r="C370" s="1269"/>
      <c r="D370" s="1269"/>
      <c r="E370" s="1269"/>
      <c r="F370" s="1269"/>
      <c r="G370" s="1270"/>
      <c r="H370" s="392"/>
      <c r="I370" s="378"/>
      <c r="J370" s="998"/>
      <c r="K370" s="999"/>
      <c r="L370" s="1194"/>
      <c r="M370" s="1214"/>
      <c r="N370" s="1195"/>
    </row>
    <row r="371" spans="1:14" ht="15" hidden="1" customHeight="1" thickBot="1">
      <c r="A371" s="1268"/>
      <c r="B371" s="1269"/>
      <c r="C371" s="1269"/>
      <c r="D371" s="1269"/>
      <c r="E371" s="1269"/>
      <c r="F371" s="1269"/>
      <c r="G371" s="1270"/>
      <c r="H371" s="392"/>
      <c r="I371" s="378"/>
      <c r="J371" s="998"/>
      <c r="K371" s="999"/>
      <c r="L371" s="1194"/>
      <c r="M371" s="1214"/>
      <c r="N371" s="1195"/>
    </row>
    <row r="372" spans="1:14" ht="15" hidden="1" customHeight="1" thickBot="1">
      <c r="A372" s="1268"/>
      <c r="B372" s="1269"/>
      <c r="C372" s="1269"/>
      <c r="D372" s="1269"/>
      <c r="E372" s="1269"/>
      <c r="F372" s="1269"/>
      <c r="G372" s="1270"/>
      <c r="H372" s="392"/>
      <c r="I372" s="378"/>
      <c r="J372" s="998"/>
      <c r="K372" s="999"/>
      <c r="L372" s="1194"/>
      <c r="M372" s="1214"/>
      <c r="N372" s="1195"/>
    </row>
    <row r="373" spans="1:14" ht="15" hidden="1" customHeight="1" thickBot="1">
      <c r="A373" s="1268"/>
      <c r="B373" s="1269"/>
      <c r="C373" s="1269"/>
      <c r="D373" s="1269"/>
      <c r="E373" s="1269"/>
      <c r="F373" s="1269"/>
      <c r="G373" s="1270"/>
      <c r="H373" s="392"/>
      <c r="I373" s="378"/>
      <c r="J373" s="998"/>
      <c r="K373" s="999"/>
      <c r="L373" s="1194"/>
      <c r="M373" s="1214"/>
      <c r="N373" s="1195"/>
    </row>
    <row r="374" spans="1:14" ht="15" hidden="1" customHeight="1" thickBot="1">
      <c r="A374" s="1268"/>
      <c r="B374" s="1269"/>
      <c r="C374" s="1269"/>
      <c r="D374" s="1269"/>
      <c r="E374" s="1269"/>
      <c r="F374" s="1269"/>
      <c r="G374" s="1270"/>
      <c r="H374" s="392"/>
      <c r="I374" s="378"/>
      <c r="J374" s="998"/>
      <c r="K374" s="999"/>
      <c r="L374" s="1194"/>
      <c r="M374" s="1214"/>
      <c r="N374" s="1195"/>
    </row>
    <row r="375" spans="1:14" ht="15" hidden="1" customHeight="1" thickBot="1">
      <c r="A375" s="1268"/>
      <c r="B375" s="1269"/>
      <c r="C375" s="1269"/>
      <c r="D375" s="1269"/>
      <c r="E375" s="1269"/>
      <c r="F375" s="1269"/>
      <c r="G375" s="1270"/>
      <c r="H375" s="392"/>
      <c r="I375" s="378"/>
      <c r="J375" s="998"/>
      <c r="K375" s="999"/>
      <c r="L375" s="1194"/>
      <c r="M375" s="1214"/>
      <c r="N375" s="1195"/>
    </row>
    <row r="376" spans="1:14" ht="15" hidden="1" customHeight="1" thickBot="1">
      <c r="A376" s="1268"/>
      <c r="B376" s="1269"/>
      <c r="C376" s="1269"/>
      <c r="D376" s="1269"/>
      <c r="E376" s="1269"/>
      <c r="F376" s="1269"/>
      <c r="G376" s="1270"/>
      <c r="H376" s="392"/>
      <c r="I376" s="378"/>
      <c r="J376" s="998"/>
      <c r="K376" s="999"/>
      <c r="L376" s="1194"/>
      <c r="M376" s="1214"/>
      <c r="N376" s="1195"/>
    </row>
    <row r="377" spans="1:14" ht="15" hidden="1" customHeight="1" thickBot="1">
      <c r="A377" s="1268"/>
      <c r="B377" s="1269"/>
      <c r="C377" s="1269"/>
      <c r="D377" s="1269"/>
      <c r="E377" s="1269"/>
      <c r="F377" s="1269"/>
      <c r="G377" s="1270"/>
      <c r="H377" s="392"/>
      <c r="I377" s="378"/>
      <c r="J377" s="998"/>
      <c r="K377" s="999"/>
      <c r="L377" s="1194"/>
      <c r="M377" s="1214"/>
      <c r="N377" s="1195"/>
    </row>
    <row r="378" spans="1:14" ht="15" hidden="1" customHeight="1" thickBot="1">
      <c r="A378" s="1268"/>
      <c r="B378" s="1269"/>
      <c r="C378" s="1269"/>
      <c r="D378" s="1269"/>
      <c r="E378" s="1269"/>
      <c r="F378" s="1269"/>
      <c r="G378" s="1270"/>
      <c r="H378" s="392"/>
      <c r="I378" s="378"/>
      <c r="J378" s="998"/>
      <c r="K378" s="999"/>
      <c r="L378" s="1194"/>
      <c r="M378" s="1214"/>
      <c r="N378" s="1195"/>
    </row>
    <row r="379" spans="1:14" ht="15" hidden="1" customHeight="1" thickBot="1">
      <c r="A379" s="1268"/>
      <c r="B379" s="1269"/>
      <c r="C379" s="1269"/>
      <c r="D379" s="1269"/>
      <c r="E379" s="1269"/>
      <c r="F379" s="1269"/>
      <c r="G379" s="1270"/>
      <c r="H379" s="392"/>
      <c r="I379" s="378"/>
      <c r="J379" s="998"/>
      <c r="K379" s="999"/>
      <c r="L379" s="1194"/>
      <c r="M379" s="1214"/>
      <c r="N379" s="1195"/>
    </row>
    <row r="380" spans="1:14" ht="15" hidden="1" customHeight="1" thickBot="1">
      <c r="A380" s="1268"/>
      <c r="B380" s="1269"/>
      <c r="C380" s="1269"/>
      <c r="D380" s="1269"/>
      <c r="E380" s="1269"/>
      <c r="F380" s="1269"/>
      <c r="G380" s="1270"/>
      <c r="H380" s="392"/>
      <c r="I380" s="378"/>
      <c r="J380" s="998"/>
      <c r="K380" s="999"/>
      <c r="L380" s="1194"/>
      <c r="M380" s="1214"/>
      <c r="N380" s="1195"/>
    </row>
    <row r="381" spans="1:14" ht="15" hidden="1" customHeight="1" thickBot="1">
      <c r="A381" s="1268"/>
      <c r="B381" s="1269"/>
      <c r="C381" s="1269"/>
      <c r="D381" s="1269"/>
      <c r="E381" s="1269"/>
      <c r="F381" s="1269"/>
      <c r="G381" s="1270"/>
      <c r="H381" s="392"/>
      <c r="I381" s="378"/>
      <c r="J381" s="998"/>
      <c r="K381" s="999"/>
      <c r="L381" s="1194"/>
      <c r="M381" s="1214"/>
      <c r="N381" s="1195"/>
    </row>
    <row r="382" spans="1:14" ht="15" hidden="1" customHeight="1" thickBot="1">
      <c r="A382" s="1268"/>
      <c r="B382" s="1269"/>
      <c r="C382" s="1269"/>
      <c r="D382" s="1269"/>
      <c r="E382" s="1269"/>
      <c r="F382" s="1269"/>
      <c r="G382" s="1270"/>
      <c r="H382" s="392"/>
      <c r="I382" s="378"/>
      <c r="J382" s="998"/>
      <c r="K382" s="999"/>
      <c r="L382" s="1194"/>
      <c r="M382" s="1214"/>
      <c r="N382" s="1195"/>
    </row>
    <row r="383" spans="1:14" ht="15" hidden="1" customHeight="1" thickBot="1">
      <c r="A383" s="1268"/>
      <c r="B383" s="1269"/>
      <c r="C383" s="1269"/>
      <c r="D383" s="1269"/>
      <c r="E383" s="1269"/>
      <c r="F383" s="1269"/>
      <c r="G383" s="1270"/>
      <c r="H383" s="392"/>
      <c r="I383" s="378"/>
      <c r="J383" s="998"/>
      <c r="K383" s="999"/>
      <c r="L383" s="1194"/>
      <c r="M383" s="1214"/>
      <c r="N383" s="1195"/>
    </row>
    <row r="384" spans="1:14" ht="15" hidden="1" customHeight="1" thickBot="1">
      <c r="A384" s="1268"/>
      <c r="B384" s="1269"/>
      <c r="C384" s="1269"/>
      <c r="D384" s="1269"/>
      <c r="E384" s="1269"/>
      <c r="F384" s="1269"/>
      <c r="G384" s="1270"/>
      <c r="H384" s="392"/>
      <c r="I384" s="378"/>
      <c r="J384" s="998"/>
      <c r="K384" s="999"/>
      <c r="L384" s="1194"/>
      <c r="M384" s="1214"/>
      <c r="N384" s="1195"/>
    </row>
    <row r="385" spans="1:14" ht="15" hidden="1" customHeight="1" thickBot="1">
      <c r="A385" s="1268"/>
      <c r="B385" s="1269"/>
      <c r="C385" s="1269"/>
      <c r="D385" s="1269"/>
      <c r="E385" s="1269"/>
      <c r="F385" s="1269"/>
      <c r="G385" s="1270"/>
      <c r="H385" s="392"/>
      <c r="I385" s="378"/>
      <c r="J385" s="998"/>
      <c r="K385" s="999"/>
      <c r="L385" s="1194"/>
      <c r="M385" s="1214"/>
      <c r="N385" s="1195"/>
    </row>
    <row r="386" spans="1:14" ht="15" hidden="1" customHeight="1" thickBot="1">
      <c r="A386" s="1268"/>
      <c r="B386" s="1269"/>
      <c r="C386" s="1269"/>
      <c r="D386" s="1269"/>
      <c r="E386" s="1269"/>
      <c r="F386" s="1269"/>
      <c r="G386" s="1270"/>
      <c r="H386" s="392"/>
      <c r="I386" s="378"/>
      <c r="J386" s="998"/>
      <c r="K386" s="999"/>
      <c r="L386" s="1194"/>
      <c r="M386" s="1214"/>
      <c r="N386" s="1195"/>
    </row>
    <row r="387" spans="1:14" ht="15" hidden="1" customHeight="1" thickBot="1">
      <c r="A387" s="1268"/>
      <c r="B387" s="1269"/>
      <c r="C387" s="1269"/>
      <c r="D387" s="1269"/>
      <c r="E387" s="1269"/>
      <c r="F387" s="1269"/>
      <c r="G387" s="1270"/>
      <c r="H387" s="392"/>
      <c r="I387" s="378"/>
      <c r="J387" s="998"/>
      <c r="K387" s="999"/>
      <c r="L387" s="1194"/>
      <c r="M387" s="1214"/>
      <c r="N387" s="1195"/>
    </row>
    <row r="388" spans="1:14" ht="15" hidden="1" customHeight="1" thickBot="1">
      <c r="A388" s="1268"/>
      <c r="B388" s="1269"/>
      <c r="C388" s="1269"/>
      <c r="D388" s="1269"/>
      <c r="E388" s="1269"/>
      <c r="F388" s="1269"/>
      <c r="G388" s="1270"/>
      <c r="H388" s="392"/>
      <c r="I388" s="378"/>
      <c r="J388" s="998"/>
      <c r="K388" s="999"/>
      <c r="L388" s="1194"/>
      <c r="M388" s="1214"/>
      <c r="N388" s="1195"/>
    </row>
    <row r="389" spans="1:14" ht="15" hidden="1" customHeight="1" thickBot="1">
      <c r="A389" s="1268"/>
      <c r="B389" s="1269"/>
      <c r="C389" s="1269"/>
      <c r="D389" s="1269"/>
      <c r="E389" s="1269"/>
      <c r="F389" s="1269"/>
      <c r="G389" s="1270"/>
      <c r="H389" s="392"/>
      <c r="I389" s="378"/>
      <c r="J389" s="998"/>
      <c r="K389" s="999"/>
      <c r="L389" s="1194"/>
      <c r="M389" s="1214"/>
      <c r="N389" s="1195"/>
    </row>
    <row r="390" spans="1:14" ht="15" hidden="1" customHeight="1" thickBot="1">
      <c r="A390" s="1268"/>
      <c r="B390" s="1269"/>
      <c r="C390" s="1269"/>
      <c r="D390" s="1269"/>
      <c r="E390" s="1269"/>
      <c r="F390" s="1269"/>
      <c r="G390" s="1270"/>
      <c r="H390" s="392"/>
      <c r="I390" s="378"/>
      <c r="J390" s="998"/>
      <c r="K390" s="999"/>
      <c r="L390" s="1194"/>
      <c r="M390" s="1214"/>
      <c r="N390" s="1195"/>
    </row>
    <row r="391" spans="1:14" ht="15" hidden="1" customHeight="1" thickBot="1">
      <c r="A391" s="1268"/>
      <c r="B391" s="1269"/>
      <c r="C391" s="1269"/>
      <c r="D391" s="1269"/>
      <c r="E391" s="1269"/>
      <c r="F391" s="1269"/>
      <c r="G391" s="1270"/>
      <c r="H391" s="392"/>
      <c r="I391" s="378"/>
      <c r="J391" s="998"/>
      <c r="K391" s="999"/>
      <c r="L391" s="1194"/>
      <c r="M391" s="1214"/>
      <c r="N391" s="1195"/>
    </row>
    <row r="392" spans="1:14" ht="15" hidden="1" customHeight="1" thickBot="1">
      <c r="A392" s="1268"/>
      <c r="B392" s="1269"/>
      <c r="C392" s="1269"/>
      <c r="D392" s="1269"/>
      <c r="E392" s="1269"/>
      <c r="F392" s="1269"/>
      <c r="G392" s="1270"/>
      <c r="H392" s="392"/>
      <c r="I392" s="378"/>
      <c r="J392" s="998"/>
      <c r="K392" s="999"/>
      <c r="L392" s="1194"/>
      <c r="M392" s="1214"/>
      <c r="N392" s="1195"/>
    </row>
    <row r="393" spans="1:14" ht="15" hidden="1" customHeight="1" thickBot="1">
      <c r="A393" s="1268"/>
      <c r="B393" s="1269"/>
      <c r="C393" s="1269"/>
      <c r="D393" s="1269"/>
      <c r="E393" s="1269"/>
      <c r="F393" s="1269"/>
      <c r="G393" s="1270"/>
      <c r="H393" s="392"/>
      <c r="I393" s="378"/>
      <c r="J393" s="998"/>
      <c r="K393" s="999"/>
      <c r="L393" s="1194"/>
      <c r="M393" s="1214"/>
      <c r="N393" s="1195"/>
    </row>
    <row r="394" spans="1:14" ht="15" hidden="1" customHeight="1" thickBot="1">
      <c r="A394" s="1268"/>
      <c r="B394" s="1269"/>
      <c r="C394" s="1269"/>
      <c r="D394" s="1269"/>
      <c r="E394" s="1269"/>
      <c r="F394" s="1269"/>
      <c r="G394" s="1270"/>
      <c r="H394" s="392"/>
      <c r="I394" s="378"/>
      <c r="J394" s="985"/>
      <c r="K394" s="986"/>
      <c r="L394" s="1194"/>
      <c r="M394" s="1214"/>
      <c r="N394" s="1195"/>
    </row>
    <row r="395" spans="1:14" ht="15" hidden="1" customHeight="1" thickBot="1">
      <c r="A395" s="1268"/>
      <c r="B395" s="1269"/>
      <c r="C395" s="1269"/>
      <c r="D395" s="1269"/>
      <c r="E395" s="1269"/>
      <c r="F395" s="1269"/>
      <c r="G395" s="1270"/>
      <c r="H395" s="392"/>
      <c r="I395" s="378"/>
      <c r="J395" s="985"/>
      <c r="K395" s="986"/>
      <c r="L395" s="1194"/>
      <c r="M395" s="1214"/>
      <c r="N395" s="1195"/>
    </row>
    <row r="396" spans="1:14" ht="15" hidden="1" customHeight="1" thickBot="1">
      <c r="A396" s="1265"/>
      <c r="B396" s="1266"/>
      <c r="C396" s="1266"/>
      <c r="D396" s="1266"/>
      <c r="E396" s="1266"/>
      <c r="F396" s="1266"/>
      <c r="G396" s="1267"/>
      <c r="H396" s="392"/>
      <c r="I396" s="378"/>
      <c r="J396" s="985"/>
      <c r="K396" s="986"/>
      <c r="L396" s="1194"/>
      <c r="M396" s="1214"/>
      <c r="N396" s="1195"/>
    </row>
    <row r="397" spans="1:14" ht="15" hidden="1" customHeight="1" thickBot="1">
      <c r="A397" s="1265"/>
      <c r="B397" s="1266"/>
      <c r="C397" s="1266"/>
      <c r="D397" s="1266"/>
      <c r="E397" s="1266"/>
      <c r="F397" s="1266"/>
      <c r="G397" s="1267"/>
      <c r="H397" s="392"/>
      <c r="I397" s="378"/>
      <c r="J397" s="985"/>
      <c r="K397" s="986"/>
      <c r="L397" s="1194"/>
      <c r="M397" s="1214"/>
      <c r="N397" s="1195"/>
    </row>
    <row r="398" spans="1:14" ht="15" hidden="1" customHeight="1" thickBot="1">
      <c r="A398" s="1265"/>
      <c r="B398" s="1266"/>
      <c r="C398" s="1266"/>
      <c r="D398" s="1266"/>
      <c r="E398" s="1266"/>
      <c r="F398" s="1266"/>
      <c r="G398" s="1267"/>
      <c r="H398" s="392"/>
      <c r="I398" s="378"/>
      <c r="J398" s="985"/>
      <c r="K398" s="986"/>
      <c r="L398" s="1194"/>
      <c r="M398" s="1214"/>
      <c r="N398" s="1195"/>
    </row>
    <row r="399" spans="1:14" ht="15" hidden="1" customHeight="1" thickBot="1">
      <c r="A399" s="1265"/>
      <c r="B399" s="1266"/>
      <c r="C399" s="1266"/>
      <c r="D399" s="1266"/>
      <c r="E399" s="1266"/>
      <c r="F399" s="1266"/>
      <c r="G399" s="1267"/>
      <c r="H399" s="392"/>
      <c r="I399" s="378"/>
      <c r="J399" s="985"/>
      <c r="K399" s="986"/>
      <c r="L399" s="1194"/>
      <c r="M399" s="1214"/>
      <c r="N399" s="1195"/>
    </row>
    <row r="400" spans="1:14" ht="15" hidden="1" customHeight="1" thickBot="1">
      <c r="A400" s="1265"/>
      <c r="B400" s="1266"/>
      <c r="C400" s="1266"/>
      <c r="D400" s="1266"/>
      <c r="E400" s="1266"/>
      <c r="F400" s="1266"/>
      <c r="G400" s="1267"/>
      <c r="H400" s="392"/>
      <c r="I400" s="378"/>
      <c r="J400" s="985"/>
      <c r="K400" s="986"/>
      <c r="L400" s="1194"/>
      <c r="M400" s="1214"/>
      <c r="N400" s="1195"/>
    </row>
    <row r="401" spans="1:14" ht="15" hidden="1" customHeight="1" thickBot="1">
      <c r="A401" s="1265"/>
      <c r="B401" s="1266"/>
      <c r="C401" s="1266"/>
      <c r="D401" s="1266"/>
      <c r="E401" s="1266"/>
      <c r="F401" s="1266"/>
      <c r="G401" s="1267"/>
      <c r="H401" s="392"/>
      <c r="I401" s="378"/>
      <c r="J401" s="985"/>
      <c r="K401" s="986"/>
      <c r="L401" s="1194"/>
      <c r="M401" s="1214"/>
      <c r="N401" s="1195"/>
    </row>
    <row r="402" spans="1:14" ht="15" hidden="1" customHeight="1" thickBot="1">
      <c r="A402" s="1265"/>
      <c r="B402" s="1266"/>
      <c r="C402" s="1266"/>
      <c r="D402" s="1266"/>
      <c r="E402" s="1266"/>
      <c r="F402" s="1266"/>
      <c r="G402" s="1267"/>
      <c r="H402" s="392"/>
      <c r="I402" s="378"/>
      <c r="J402" s="985"/>
      <c r="K402" s="986"/>
      <c r="L402" s="1194"/>
      <c r="M402" s="1214"/>
      <c r="N402" s="1195"/>
    </row>
    <row r="403" spans="1:14" ht="15" hidden="1" customHeight="1" thickBot="1">
      <c r="A403" s="1265"/>
      <c r="B403" s="1266"/>
      <c r="C403" s="1266"/>
      <c r="D403" s="1266"/>
      <c r="E403" s="1266"/>
      <c r="F403" s="1266"/>
      <c r="G403" s="1267"/>
      <c r="H403" s="392"/>
      <c r="I403" s="378"/>
      <c r="J403" s="985"/>
      <c r="K403" s="986"/>
      <c r="L403" s="1194"/>
      <c r="M403" s="1214"/>
      <c r="N403" s="1195"/>
    </row>
    <row r="404" spans="1:14" ht="15" customHeight="1" thickBot="1">
      <c r="A404" s="1265"/>
      <c r="B404" s="1266"/>
      <c r="C404" s="1266"/>
      <c r="D404" s="1266"/>
      <c r="E404" s="1266"/>
      <c r="F404" s="1266"/>
      <c r="G404" s="1267"/>
      <c r="H404" s="392"/>
      <c r="I404" s="378"/>
      <c r="J404" s="985"/>
      <c r="K404" s="986"/>
      <c r="L404" s="1196"/>
      <c r="M404" s="1215"/>
      <c r="N404" s="1197"/>
    </row>
    <row r="405" spans="1:14" ht="15" customHeight="1" thickBot="1">
      <c r="A405" s="1000" t="s">
        <v>70</v>
      </c>
      <c r="B405" s="1001"/>
      <c r="C405" s="1001"/>
      <c r="D405" s="1001"/>
      <c r="E405" s="1001"/>
      <c r="F405" s="1002"/>
      <c r="G405" s="1003"/>
      <c r="H405" s="536">
        <f>SUM(H338:H404)</f>
        <v>0</v>
      </c>
      <c r="I405" s="203"/>
      <c r="J405" s="1004">
        <f>SUM(J338:K404)</f>
        <v>0</v>
      </c>
      <c r="K405" s="1005"/>
    </row>
    <row r="408" spans="1:14" ht="42" customHeight="1">
      <c r="A408" s="838" t="s">
        <v>879</v>
      </c>
      <c r="B408" s="666"/>
      <c r="C408" s="666"/>
      <c r="D408" s="666"/>
      <c r="E408" s="666"/>
      <c r="F408" s="666"/>
      <c r="G408" s="666"/>
      <c r="H408" s="666"/>
      <c r="I408" s="666"/>
      <c r="J408" s="666"/>
      <c r="K408" s="666"/>
    </row>
    <row r="409" spans="1:14" ht="13.5" thickBot="1"/>
    <row r="410" spans="1:14" ht="21" customHeight="1" thickBot="1">
      <c r="A410" s="1271" t="s">
        <v>872</v>
      </c>
      <c r="B410" s="1272"/>
      <c r="C410" s="1272"/>
      <c r="D410" s="1272"/>
      <c r="E410" s="1272"/>
      <c r="F410" s="1272"/>
      <c r="G410" s="1272"/>
      <c r="H410" s="1273"/>
      <c r="I410" s="1274" t="s">
        <v>873</v>
      </c>
      <c r="J410" s="1275"/>
      <c r="K410" s="1276"/>
    </row>
    <row r="411" spans="1:14" s="237" customFormat="1" ht="29.1" customHeight="1" thickBot="1">
      <c r="A411" s="1271" t="s">
        <v>557</v>
      </c>
      <c r="B411" s="1272"/>
      <c r="C411" s="1273"/>
      <c r="D411" s="1271" t="s">
        <v>213</v>
      </c>
      <c r="E411" s="1273"/>
      <c r="F411" s="534" t="s">
        <v>281</v>
      </c>
      <c r="G411" s="534" t="s">
        <v>282</v>
      </c>
      <c r="H411" s="534" t="s">
        <v>283</v>
      </c>
      <c r="I411" s="519" t="s">
        <v>281</v>
      </c>
      <c r="J411" s="520" t="s">
        <v>282</v>
      </c>
      <c r="K411" s="519" t="s">
        <v>283</v>
      </c>
    </row>
    <row r="412" spans="1:14" ht="15" customHeight="1" thickBot="1">
      <c r="A412" s="1138" t="s">
        <v>770</v>
      </c>
      <c r="B412" s="1139"/>
      <c r="C412" s="1140"/>
      <c r="D412" s="1141" t="s">
        <v>43</v>
      </c>
      <c r="E412" s="1142"/>
      <c r="F412" s="473">
        <v>1</v>
      </c>
      <c r="G412" s="473" t="s">
        <v>405</v>
      </c>
      <c r="H412" s="473">
        <v>47000</v>
      </c>
      <c r="I412" s="521"/>
      <c r="J412" s="521" t="s">
        <v>405</v>
      </c>
      <c r="K412" s="358"/>
    </row>
    <row r="413" spans="1:14" ht="15" hidden="1" customHeight="1" thickBot="1">
      <c r="A413" s="1123"/>
      <c r="B413" s="1124"/>
      <c r="C413" s="1125"/>
      <c r="D413" s="1126"/>
      <c r="E413" s="1127"/>
      <c r="F413" s="474"/>
      <c r="G413" s="474"/>
      <c r="H413" s="474"/>
      <c r="I413" s="523"/>
      <c r="J413" s="523" t="s">
        <v>405</v>
      </c>
      <c r="K413" s="522">
        <v>0</v>
      </c>
    </row>
    <row r="414" spans="1:14" ht="15" customHeight="1" thickBot="1">
      <c r="A414" s="1277" t="s">
        <v>70</v>
      </c>
      <c r="B414" s="1278"/>
      <c r="C414" s="1279"/>
      <c r="D414" s="1277" t="s">
        <v>43</v>
      </c>
      <c r="E414" s="1279"/>
      <c r="F414" s="535">
        <f>SUM(F412:F413)</f>
        <v>1</v>
      </c>
      <c r="G414" s="535" t="s">
        <v>405</v>
      </c>
      <c r="H414" s="535">
        <f>SUM(H412:H413)</f>
        <v>47000</v>
      </c>
      <c r="I414" s="525">
        <f>SUM(I412:I413)</f>
        <v>0</v>
      </c>
      <c r="J414" s="526" t="s">
        <v>405</v>
      </c>
      <c r="K414" s="524">
        <f>SUM(K412:K413)</f>
        <v>0</v>
      </c>
    </row>
    <row r="417" spans="1:11" s="198" customFormat="1" ht="15" customHeight="1">
      <c r="A417" s="961" t="s">
        <v>300</v>
      </c>
      <c r="B417" s="962"/>
      <c r="C417" s="962"/>
      <c r="D417" s="962"/>
      <c r="E417" s="962"/>
      <c r="F417" s="962"/>
      <c r="G417" s="962"/>
      <c r="H417" s="962"/>
      <c r="I417" s="962"/>
      <c r="J417" s="962"/>
      <c r="K417" s="962"/>
    </row>
    <row r="419" spans="1:11" ht="13.5" thickBot="1"/>
    <row r="420" spans="1:11" s="78" customFormat="1" ht="40.5" customHeight="1">
      <c r="A420" s="922" t="s">
        <v>258</v>
      </c>
      <c r="B420" s="1021" t="s">
        <v>259</v>
      </c>
      <c r="C420" s="170" t="s">
        <v>213</v>
      </c>
      <c r="D420" s="922" t="s">
        <v>260</v>
      </c>
      <c r="E420" s="77" t="s">
        <v>214</v>
      </c>
      <c r="F420" s="773" t="s">
        <v>215</v>
      </c>
      <c r="G420" s="774"/>
      <c r="H420" s="773" t="s">
        <v>824</v>
      </c>
      <c r="I420" s="775"/>
      <c r="J420" s="773" t="s">
        <v>825</v>
      </c>
      <c r="K420" s="775"/>
    </row>
    <row r="421" spans="1:11" s="78" customFormat="1" ht="18" customHeight="1" thickBot="1">
      <c r="A421" s="892"/>
      <c r="B421" s="755"/>
      <c r="C421" s="171" t="s">
        <v>218</v>
      </c>
      <c r="D421" s="892"/>
      <c r="E421" s="79" t="s">
        <v>70</v>
      </c>
      <c r="F421" s="80" t="s">
        <v>219</v>
      </c>
      <c r="G421" s="79" t="s">
        <v>70</v>
      </c>
      <c r="H421" s="80" t="s">
        <v>219</v>
      </c>
      <c r="I421" s="79" t="s">
        <v>70</v>
      </c>
      <c r="J421" s="80" t="s">
        <v>219</v>
      </c>
      <c r="K421" s="79" t="s">
        <v>70</v>
      </c>
    </row>
    <row r="422" spans="1:11" s="71" customFormat="1" ht="21" customHeight="1">
      <c r="A422" s="914" t="s">
        <v>619</v>
      </c>
      <c r="B422" s="1020" t="s">
        <v>561</v>
      </c>
      <c r="C422" s="172" t="s">
        <v>41</v>
      </c>
      <c r="D422" s="917" t="s">
        <v>874</v>
      </c>
      <c r="E422" s="752">
        <v>1</v>
      </c>
      <c r="F422" s="857">
        <v>0</v>
      </c>
      <c r="G422" s="752">
        <v>3500</v>
      </c>
      <c r="H422" s="857">
        <v>0</v>
      </c>
      <c r="I422" s="1084">
        <v>2000</v>
      </c>
      <c r="J422" s="81">
        <v>0</v>
      </c>
      <c r="K422" s="82">
        <v>1500</v>
      </c>
    </row>
    <row r="423" spans="1:11" s="71" customFormat="1" ht="21" customHeight="1">
      <c r="A423" s="915"/>
      <c r="B423" s="1083"/>
      <c r="C423" s="173" t="s">
        <v>42</v>
      </c>
      <c r="D423" s="918"/>
      <c r="E423" s="824"/>
      <c r="F423" s="858"/>
      <c r="G423" s="824"/>
      <c r="H423" s="858"/>
      <c r="I423" s="1085"/>
      <c r="J423" s="152">
        <v>0</v>
      </c>
      <c r="K423" s="153">
        <v>0</v>
      </c>
    </row>
    <row r="424" spans="1:11" s="71" customFormat="1" ht="21" customHeight="1" thickBot="1">
      <c r="A424" s="1019"/>
      <c r="B424" s="806"/>
      <c r="C424" s="174" t="s">
        <v>43</v>
      </c>
      <c r="D424" s="892"/>
      <c r="E424" s="753"/>
      <c r="F424" s="876"/>
      <c r="G424" s="753"/>
      <c r="H424" s="876"/>
      <c r="I424" s="1086"/>
      <c r="J424" s="175" t="s">
        <v>234</v>
      </c>
      <c r="K424" s="176" t="s">
        <v>620</v>
      </c>
    </row>
    <row r="425" spans="1:11" s="71" customFormat="1" ht="17.100000000000001" customHeight="1">
      <c r="A425" s="756" t="s">
        <v>220</v>
      </c>
      <c r="B425" s="85" t="s">
        <v>221</v>
      </c>
      <c r="C425" s="177" t="s">
        <v>41</v>
      </c>
      <c r="D425" s="949" t="s">
        <v>264</v>
      </c>
      <c r="E425" s="821">
        <v>0</v>
      </c>
      <c r="F425" s="894">
        <v>0</v>
      </c>
      <c r="G425" s="821">
        <v>0</v>
      </c>
      <c r="H425" s="894">
        <v>0</v>
      </c>
      <c r="I425" s="821">
        <v>0</v>
      </c>
      <c r="J425" s="94">
        <v>0</v>
      </c>
      <c r="K425" s="95">
        <v>0</v>
      </c>
    </row>
    <row r="426" spans="1:11" s="71" customFormat="1" ht="17.100000000000001" customHeight="1">
      <c r="A426" s="828"/>
      <c r="B426" s="891" t="s">
        <v>222</v>
      </c>
      <c r="C426" s="178" t="s">
        <v>42</v>
      </c>
      <c r="D426" s="950"/>
      <c r="E426" s="822"/>
      <c r="F426" s="895"/>
      <c r="G426" s="822"/>
      <c r="H426" s="895"/>
      <c r="I426" s="822"/>
      <c r="J426" s="140">
        <v>0</v>
      </c>
      <c r="K426" s="162">
        <v>0</v>
      </c>
    </row>
    <row r="427" spans="1:11" s="71" customFormat="1" ht="17.100000000000001" customHeight="1" thickBot="1">
      <c r="A427" s="757"/>
      <c r="B427" s="892"/>
      <c r="C427" s="179" t="s">
        <v>43</v>
      </c>
      <c r="D427" s="1018"/>
      <c r="E427" s="823"/>
      <c r="F427" s="896"/>
      <c r="G427" s="823"/>
      <c r="H427" s="896"/>
      <c r="I427" s="823"/>
      <c r="J427" s="180" t="s">
        <v>234</v>
      </c>
      <c r="K427" s="181" t="s">
        <v>234</v>
      </c>
    </row>
    <row r="428" spans="1:11" s="71" customFormat="1" ht="17.100000000000001" customHeight="1">
      <c r="A428" s="758"/>
      <c r="B428" s="85" t="s">
        <v>223</v>
      </c>
      <c r="C428" s="182" t="s">
        <v>41</v>
      </c>
      <c r="D428" s="949" t="s">
        <v>264</v>
      </c>
      <c r="E428" s="821">
        <v>0</v>
      </c>
      <c r="F428" s="894">
        <v>0</v>
      </c>
      <c r="G428" s="821">
        <v>0</v>
      </c>
      <c r="H428" s="894">
        <v>0</v>
      </c>
      <c r="I428" s="821">
        <v>0</v>
      </c>
      <c r="J428" s="94">
        <v>0</v>
      </c>
      <c r="K428" s="95">
        <v>839</v>
      </c>
    </row>
    <row r="429" spans="1:11" s="71" customFormat="1" ht="17.100000000000001" customHeight="1">
      <c r="A429" s="758"/>
      <c r="B429" s="891" t="s">
        <v>224</v>
      </c>
      <c r="C429" s="183" t="s">
        <v>42</v>
      </c>
      <c r="D429" s="950"/>
      <c r="E429" s="822"/>
      <c r="F429" s="895"/>
      <c r="G429" s="822"/>
      <c r="H429" s="895"/>
      <c r="I429" s="822"/>
      <c r="J429" s="140">
        <v>0</v>
      </c>
      <c r="K429" s="162">
        <v>0</v>
      </c>
    </row>
    <row r="430" spans="1:11" s="111" customFormat="1" ht="17.100000000000001" customHeight="1" thickBot="1">
      <c r="A430" s="759"/>
      <c r="B430" s="948"/>
      <c r="C430" s="117" t="s">
        <v>43</v>
      </c>
      <c r="D430" s="1018"/>
      <c r="E430" s="823"/>
      <c r="F430" s="896"/>
      <c r="G430" s="823"/>
      <c r="H430" s="896"/>
      <c r="I430" s="823"/>
      <c r="J430" s="180" t="s">
        <v>234</v>
      </c>
      <c r="K430" s="181" t="s">
        <v>234</v>
      </c>
    </row>
    <row r="431" spans="1:11" s="71" customFormat="1" ht="21" customHeight="1">
      <c r="A431" s="935" t="s">
        <v>619</v>
      </c>
      <c r="B431" s="938" t="s">
        <v>561</v>
      </c>
      <c r="C431" s="184" t="s">
        <v>41</v>
      </c>
      <c r="D431" s="941" t="s">
        <v>874</v>
      </c>
      <c r="E431" s="781">
        <f t="shared" ref="E431:K431" si="7">(E422+E425)-E428</f>
        <v>1</v>
      </c>
      <c r="F431" s="796">
        <f t="shared" si="7"/>
        <v>0</v>
      </c>
      <c r="G431" s="781">
        <f>(G422+G425)-G428</f>
        <v>3500</v>
      </c>
      <c r="H431" s="796">
        <f t="shared" si="7"/>
        <v>0</v>
      </c>
      <c r="I431" s="1087">
        <f t="shared" si="7"/>
        <v>2000</v>
      </c>
      <c r="J431" s="97">
        <f t="shared" si="7"/>
        <v>0</v>
      </c>
      <c r="K431" s="98">
        <f t="shared" si="7"/>
        <v>661</v>
      </c>
    </row>
    <row r="432" spans="1:11" s="71" customFormat="1" ht="21" customHeight="1">
      <c r="A432" s="936"/>
      <c r="B432" s="939"/>
      <c r="C432" s="185" t="s">
        <v>42</v>
      </c>
      <c r="D432" s="942"/>
      <c r="E432" s="837"/>
      <c r="F432" s="831"/>
      <c r="G432" s="837"/>
      <c r="H432" s="831"/>
      <c r="I432" s="1088"/>
      <c r="J432" s="118">
        <f>(J423+J426)-J429</f>
        <v>0</v>
      </c>
      <c r="K432" s="119">
        <f>(K423+K426)-K429</f>
        <v>0</v>
      </c>
    </row>
    <row r="433" spans="1:12" s="71" customFormat="1" ht="21" customHeight="1" thickBot="1">
      <c r="A433" s="1019"/>
      <c r="B433" s="1022"/>
      <c r="C433" s="186" t="s">
        <v>43</v>
      </c>
      <c r="D433" s="892"/>
      <c r="E433" s="782"/>
      <c r="F433" s="797"/>
      <c r="G433" s="782"/>
      <c r="H433" s="797"/>
      <c r="I433" s="1089"/>
      <c r="J433" s="120" t="s">
        <v>234</v>
      </c>
      <c r="K433" s="121" t="str">
        <f>K424</f>
        <v>()</v>
      </c>
    </row>
    <row r="434" spans="1:12" s="71" customFormat="1" ht="16.5" customHeight="1">
      <c r="A434" s="784" t="s">
        <v>225</v>
      </c>
      <c r="B434" s="927"/>
      <c r="C434" s="786"/>
      <c r="D434" s="786"/>
      <c r="E434" s="786"/>
      <c r="F434" s="786"/>
      <c r="G434" s="928"/>
      <c r="H434" s="760" t="s">
        <v>41</v>
      </c>
      <c r="I434" s="774"/>
      <c r="J434" s="94">
        <v>0</v>
      </c>
      <c r="K434" s="95">
        <v>0</v>
      </c>
    </row>
    <row r="435" spans="1:12" s="71" customFormat="1" ht="17.100000000000001" customHeight="1" thickBot="1">
      <c r="A435" s="785"/>
      <c r="B435" s="929"/>
      <c r="C435" s="930"/>
      <c r="D435" s="930"/>
      <c r="E435" s="930"/>
      <c r="F435" s="930"/>
      <c r="G435" s="931"/>
      <c r="H435" s="762" t="s">
        <v>42</v>
      </c>
      <c r="I435" s="780"/>
      <c r="J435" s="92">
        <v>0</v>
      </c>
      <c r="K435" s="93">
        <v>0</v>
      </c>
    </row>
    <row r="436" spans="1:12" s="101" customFormat="1" ht="17.100000000000001" customHeight="1">
      <c r="A436" s="777" t="s">
        <v>227</v>
      </c>
      <c r="B436" s="770"/>
      <c r="C436" s="770"/>
      <c r="D436" s="770"/>
      <c r="E436" s="770"/>
      <c r="F436" s="770"/>
      <c r="G436" s="778"/>
      <c r="H436" s="760" t="s">
        <v>41</v>
      </c>
      <c r="I436" s="774"/>
      <c r="J436" s="94">
        <f>J431-J434</f>
        <v>0</v>
      </c>
      <c r="K436" s="95">
        <f>K431-K434</f>
        <v>661</v>
      </c>
    </row>
    <row r="437" spans="1:12" s="101" customFormat="1" ht="17.100000000000001" customHeight="1" thickBot="1">
      <c r="A437" s="771"/>
      <c r="B437" s="772"/>
      <c r="C437" s="772"/>
      <c r="D437" s="772"/>
      <c r="E437" s="772"/>
      <c r="F437" s="772"/>
      <c r="G437" s="779"/>
      <c r="H437" s="762" t="s">
        <v>42</v>
      </c>
      <c r="I437" s="780"/>
      <c r="J437" s="92">
        <f>J432-J435</f>
        <v>0</v>
      </c>
      <c r="K437" s="93">
        <f>K432-K435</f>
        <v>0</v>
      </c>
    </row>
    <row r="438" spans="1:12" s="101" customFormat="1" ht="17.100000000000001" customHeight="1">
      <c r="A438" s="777" t="s">
        <v>828</v>
      </c>
      <c r="B438" s="770"/>
      <c r="C438" s="770"/>
      <c r="D438" s="770"/>
      <c r="E438" s="770"/>
      <c r="F438" s="770"/>
      <c r="G438" s="778"/>
      <c r="H438" s="760" t="s">
        <v>41</v>
      </c>
      <c r="I438" s="774"/>
      <c r="J438" s="94">
        <v>0</v>
      </c>
      <c r="K438" s="95">
        <v>658</v>
      </c>
    </row>
    <row r="439" spans="1:12" s="101" customFormat="1" ht="17.100000000000001" customHeight="1" thickBot="1">
      <c r="A439" s="771"/>
      <c r="B439" s="772"/>
      <c r="C439" s="772"/>
      <c r="D439" s="772"/>
      <c r="E439" s="772"/>
      <c r="F439" s="772"/>
      <c r="G439" s="779"/>
      <c r="H439" s="762" t="s">
        <v>42</v>
      </c>
      <c r="I439" s="780"/>
      <c r="J439" s="92">
        <v>0</v>
      </c>
      <c r="K439" s="93">
        <v>0</v>
      </c>
    </row>
    <row r="440" spans="1:12" s="101" customFormat="1" ht="17.100000000000001" customHeight="1">
      <c r="A440" s="777" t="s">
        <v>228</v>
      </c>
      <c r="B440" s="770"/>
      <c r="C440" s="770"/>
      <c r="D440" s="770"/>
      <c r="E440" s="770"/>
      <c r="F440" s="770"/>
      <c r="G440" s="778"/>
      <c r="H440" s="760" t="s">
        <v>41</v>
      </c>
      <c r="I440" s="774"/>
      <c r="J440" s="94">
        <f>J436-J438</f>
        <v>0</v>
      </c>
      <c r="K440" s="95">
        <f>K436-K438</f>
        <v>3</v>
      </c>
    </row>
    <row r="441" spans="1:12" s="101" customFormat="1" ht="17.100000000000001" customHeight="1" thickBot="1">
      <c r="A441" s="771"/>
      <c r="B441" s="772"/>
      <c r="C441" s="772"/>
      <c r="D441" s="772"/>
      <c r="E441" s="772"/>
      <c r="F441" s="772"/>
      <c r="G441" s="779"/>
      <c r="H441" s="762" t="s">
        <v>42</v>
      </c>
      <c r="I441" s="780"/>
      <c r="J441" s="92">
        <f>J437-J439</f>
        <v>0</v>
      </c>
      <c r="K441" s="93">
        <f>K437-K439</f>
        <v>0</v>
      </c>
    </row>
    <row r="442" spans="1:12" s="101" customFormat="1" ht="17.100000000000001" customHeight="1">
      <c r="A442" s="801" t="s">
        <v>829</v>
      </c>
      <c r="B442" s="770"/>
      <c r="C442" s="770"/>
      <c r="D442" s="802"/>
      <c r="E442" s="807" t="s">
        <v>229</v>
      </c>
      <c r="F442" s="808"/>
      <c r="G442" s="808"/>
      <c r="H442" s="808"/>
      <c r="I442" s="809"/>
      <c r="J442" s="102">
        <v>0</v>
      </c>
      <c r="K442" s="103">
        <f>(K438+K439)/(K422+K423)*100</f>
        <v>43.866666666666667</v>
      </c>
      <c r="L442" s="518"/>
    </row>
    <row r="443" spans="1:12" s="101" customFormat="1" ht="17.100000000000001" customHeight="1">
      <c r="A443" s="803"/>
      <c r="B443" s="804"/>
      <c r="C443" s="804"/>
      <c r="D443" s="805"/>
      <c r="E443" s="810" t="s">
        <v>230</v>
      </c>
      <c r="F443" s="811"/>
      <c r="G443" s="811"/>
      <c r="H443" s="811"/>
      <c r="I443" s="812"/>
      <c r="J443" s="104">
        <v>0</v>
      </c>
      <c r="K443" s="105">
        <f>(K438+K439)/(K431+K432)*100</f>
        <v>99.546142208774583</v>
      </c>
    </row>
    <row r="444" spans="1:12" s="101" customFormat="1" ht="17.100000000000001" customHeight="1" thickBot="1">
      <c r="A444" s="771"/>
      <c r="B444" s="772"/>
      <c r="C444" s="772"/>
      <c r="D444" s="806"/>
      <c r="E444" s="813" t="s">
        <v>231</v>
      </c>
      <c r="F444" s="814"/>
      <c r="G444" s="814"/>
      <c r="H444" s="814"/>
      <c r="I444" s="815"/>
      <c r="J444" s="106">
        <v>0</v>
      </c>
      <c r="K444" s="107">
        <f>(K438+K439)/(K436+K437)*100</f>
        <v>99.546142208774583</v>
      </c>
    </row>
    <row r="445" spans="1:12" s="101" customFormat="1" ht="33.950000000000003" customHeight="1" thickBot="1">
      <c r="A445" s="839" t="s">
        <v>862</v>
      </c>
      <c r="B445" s="840"/>
      <c r="C445" s="840"/>
      <c r="D445" s="840"/>
      <c r="E445" s="840"/>
      <c r="F445" s="840"/>
      <c r="G445" s="841"/>
      <c r="H445" s="842" t="s">
        <v>43</v>
      </c>
      <c r="I445" s="843"/>
      <c r="J445" s="187" t="s">
        <v>234</v>
      </c>
      <c r="K445" s="142" t="s">
        <v>234</v>
      </c>
    </row>
    <row r="446" spans="1:12" s="101" customFormat="1" ht="17.100000000000001" customHeight="1">
      <c r="A446" s="801" t="s">
        <v>863</v>
      </c>
      <c r="B446" s="770"/>
      <c r="C446" s="770"/>
      <c r="D446" s="802"/>
      <c r="E446" s="807" t="s">
        <v>240</v>
      </c>
      <c r="F446" s="808"/>
      <c r="G446" s="808"/>
      <c r="H446" s="808"/>
      <c r="I446" s="809"/>
      <c r="J446" s="188" t="s">
        <v>234</v>
      </c>
      <c r="K446" s="143" t="s">
        <v>234</v>
      </c>
    </row>
    <row r="447" spans="1:12" s="101" customFormat="1" ht="17.100000000000001" customHeight="1" thickBot="1">
      <c r="A447" s="844"/>
      <c r="B447" s="845"/>
      <c r="C447" s="845"/>
      <c r="D447" s="806"/>
      <c r="E447" s="870" t="s">
        <v>237</v>
      </c>
      <c r="F447" s="871"/>
      <c r="G447" s="871"/>
      <c r="H447" s="871"/>
      <c r="I447" s="872"/>
      <c r="J447" s="189" t="s">
        <v>234</v>
      </c>
      <c r="K447" s="144" t="s">
        <v>234</v>
      </c>
    </row>
    <row r="448" spans="1:12" ht="15">
      <c r="A448" s="190"/>
      <c r="B448" s="190"/>
      <c r="C448" s="190"/>
      <c r="D448" s="191"/>
      <c r="E448" s="192"/>
      <c r="F448" s="192"/>
      <c r="G448" s="192"/>
      <c r="H448" s="192"/>
      <c r="I448" s="192"/>
      <c r="J448" s="193"/>
      <c r="K448" s="194"/>
    </row>
    <row r="449" spans="1:12" ht="33.75" customHeight="1">
      <c r="A449" s="669" t="s">
        <v>621</v>
      </c>
      <c r="B449" s="640"/>
      <c r="C449" s="640"/>
      <c r="D449" s="640"/>
      <c r="E449" s="640"/>
      <c r="F449" s="640"/>
      <c r="G449" s="640"/>
      <c r="H449" s="640"/>
      <c r="I449" s="640"/>
      <c r="J449" s="640"/>
      <c r="K449" s="640"/>
    </row>
    <row r="450" spans="1:12" ht="15">
      <c r="A450" s="190"/>
      <c r="B450" s="190"/>
      <c r="C450" s="190"/>
      <c r="D450" s="191"/>
      <c r="E450" s="192"/>
      <c r="F450" s="192"/>
      <c r="G450" s="192"/>
      <c r="H450" s="192"/>
      <c r="I450" s="192"/>
      <c r="J450" s="193"/>
      <c r="K450" s="194"/>
    </row>
    <row r="451" spans="1:12" ht="15">
      <c r="A451" s="195"/>
      <c r="B451" s="131"/>
      <c r="C451" s="131"/>
      <c r="D451" s="131"/>
      <c r="E451" s="131"/>
      <c r="F451" s="131"/>
      <c r="G451" s="131"/>
      <c r="H451" s="131"/>
      <c r="I451" s="131"/>
      <c r="J451" s="131"/>
      <c r="K451" s="134"/>
    </row>
    <row r="452" spans="1:12">
      <c r="A452" s="961" t="s">
        <v>622</v>
      </c>
      <c r="B452" s="962"/>
      <c r="C452" s="962"/>
      <c r="D452" s="962"/>
      <c r="E452" s="962"/>
      <c r="F452" s="962"/>
      <c r="G452" s="962"/>
      <c r="H452" s="962"/>
      <c r="I452" s="962"/>
      <c r="J452" s="962"/>
      <c r="K452" s="962"/>
    </row>
    <row r="453" spans="1:12" ht="15">
      <c r="A453" s="195"/>
      <c r="B453" s="131"/>
      <c r="C453" s="131"/>
      <c r="D453" s="131"/>
      <c r="E453" s="131"/>
      <c r="F453" s="131"/>
      <c r="G453" s="131"/>
      <c r="H453" s="131"/>
      <c r="I453" s="131"/>
      <c r="J453" s="131"/>
      <c r="K453" s="134"/>
    </row>
    <row r="454" spans="1:12">
      <c r="A454" s="1025" t="s">
        <v>266</v>
      </c>
      <c r="B454" s="874"/>
      <c r="C454" s="874"/>
      <c r="D454" s="874"/>
      <c r="E454" s="874"/>
      <c r="F454" s="874"/>
      <c r="G454" s="874"/>
      <c r="H454" s="874"/>
      <c r="I454" s="874"/>
      <c r="J454" s="874"/>
      <c r="K454" s="874"/>
    </row>
    <row r="455" spans="1:12" ht="15">
      <c r="A455" s="195"/>
      <c r="B455" s="131"/>
      <c r="C455" s="131"/>
      <c r="D455" s="131"/>
      <c r="E455" s="131"/>
      <c r="F455" s="131"/>
      <c r="G455" s="131"/>
      <c r="H455" s="131"/>
      <c r="I455" s="131"/>
      <c r="J455" s="131"/>
      <c r="K455" s="134"/>
    </row>
    <row r="456" spans="1:12" ht="30.75" customHeight="1">
      <c r="A456" s="1090" t="s">
        <v>765</v>
      </c>
      <c r="B456" s="1090"/>
      <c r="C456" s="1090"/>
      <c r="D456" s="1090"/>
      <c r="E456" s="1090"/>
      <c r="F456" s="1090"/>
      <c r="G456" s="1090"/>
      <c r="H456" s="1090"/>
      <c r="I456" s="1090"/>
      <c r="J456" s="1090"/>
      <c r="K456" s="1090"/>
      <c r="L456" s="260"/>
    </row>
    <row r="457" spans="1:12" s="71" customFormat="1" ht="15" hidden="1" customHeight="1">
      <c r="A457" s="562"/>
      <c r="B457" s="569"/>
      <c r="C457" s="569"/>
      <c r="D457" s="569"/>
      <c r="E457" s="569"/>
      <c r="F457" s="569"/>
      <c r="G457" s="569"/>
      <c r="H457" s="569"/>
      <c r="I457" s="569"/>
      <c r="J457" s="569"/>
      <c r="K457" s="570"/>
    </row>
    <row r="458" spans="1:12" s="71" customFormat="1" ht="15">
      <c r="A458" s="562"/>
      <c r="B458" s="569"/>
      <c r="C458" s="569"/>
      <c r="D458" s="569"/>
      <c r="E458" s="569"/>
      <c r="F458" s="569"/>
      <c r="G458" s="569"/>
      <c r="H458" s="569"/>
      <c r="I458" s="569"/>
      <c r="J458" s="569"/>
      <c r="K458" s="570"/>
    </row>
    <row r="459" spans="1:12" ht="35.25" customHeight="1">
      <c r="A459" s="1056" t="s">
        <v>875</v>
      </c>
      <c r="B459" s="1056"/>
      <c r="C459" s="1056"/>
      <c r="D459" s="1056"/>
      <c r="E459" s="1056"/>
      <c r="F459" s="1056"/>
      <c r="G459" s="1056"/>
      <c r="H459" s="1056"/>
      <c r="I459" s="1056"/>
      <c r="J459" s="1056"/>
      <c r="K459" s="1056"/>
    </row>
    <row r="460" spans="1:12" ht="35.25" customHeight="1">
      <c r="A460" s="1056" t="s">
        <v>876</v>
      </c>
      <c r="B460" s="1056"/>
      <c r="C460" s="1056"/>
      <c r="D460" s="1056"/>
      <c r="E460" s="1056"/>
      <c r="F460" s="1056"/>
      <c r="G460" s="1056"/>
      <c r="H460" s="1056"/>
      <c r="I460" s="1056"/>
      <c r="J460" s="1056"/>
      <c r="K460" s="1056"/>
    </row>
    <row r="461" spans="1:12" ht="35.25" customHeight="1">
      <c r="A461" s="1090" t="s">
        <v>877</v>
      </c>
      <c r="B461" s="1090"/>
      <c r="C461" s="1090"/>
      <c r="D461" s="1090"/>
      <c r="E461" s="1090"/>
      <c r="F461" s="1090"/>
      <c r="G461" s="1090"/>
      <c r="H461" s="1090"/>
      <c r="I461" s="1090"/>
      <c r="J461" s="1090"/>
      <c r="K461" s="1090"/>
    </row>
    <row r="462" spans="1:12" ht="15">
      <c r="A462" s="195"/>
      <c r="B462" s="131"/>
      <c r="C462" s="131"/>
      <c r="D462" s="131"/>
      <c r="E462" s="131"/>
      <c r="F462" s="131"/>
      <c r="G462" s="131"/>
      <c r="H462" s="131"/>
      <c r="I462" s="131"/>
      <c r="J462" s="131"/>
      <c r="K462" s="134"/>
    </row>
    <row r="463" spans="1:12">
      <c r="A463" s="981" t="s">
        <v>269</v>
      </c>
      <c r="B463" s="981"/>
      <c r="C463" s="981"/>
      <c r="D463" s="981"/>
      <c r="E463" s="981"/>
      <c r="F463" s="981"/>
      <c r="G463" s="981"/>
      <c r="H463" s="981"/>
      <c r="I463" s="981"/>
      <c r="J463" s="981"/>
      <c r="K463" s="981"/>
    </row>
    <row r="464" spans="1:12" ht="15">
      <c r="A464" s="133"/>
      <c r="B464" s="131"/>
      <c r="C464" s="131"/>
      <c r="D464" s="131"/>
      <c r="E464" s="131"/>
      <c r="F464" s="131"/>
      <c r="G464" s="131"/>
      <c r="H464" s="131"/>
      <c r="I464" s="131"/>
      <c r="J464" s="131"/>
      <c r="K464" s="134"/>
    </row>
    <row r="465" spans="1:11" ht="15">
      <c r="A465" s="971" t="s">
        <v>270</v>
      </c>
      <c r="B465" s="640"/>
      <c r="C465" s="640"/>
      <c r="D465" s="640"/>
      <c r="E465" s="196" t="s">
        <v>271</v>
      </c>
      <c r="F465" s="976">
        <v>658302.09</v>
      </c>
      <c r="G465" s="976"/>
      <c r="H465" s="4"/>
      <c r="I465" s="4"/>
      <c r="J465" s="131"/>
      <c r="K465" s="134"/>
    </row>
    <row r="466" spans="1:11" ht="15">
      <c r="A466" s="971" t="s">
        <v>272</v>
      </c>
      <c r="B466" s="640"/>
      <c r="C466" s="640"/>
      <c r="D466" s="640"/>
      <c r="E466" s="196" t="s">
        <v>271</v>
      </c>
      <c r="F466" s="976">
        <v>0</v>
      </c>
      <c r="G466" s="976"/>
      <c r="H466" s="4"/>
      <c r="I466" s="4"/>
      <c r="J466" s="131"/>
      <c r="K466" s="134"/>
    </row>
    <row r="467" spans="1:11" ht="15">
      <c r="A467" s="971" t="s">
        <v>273</v>
      </c>
      <c r="B467" s="640"/>
      <c r="C467" s="640"/>
      <c r="D467" s="640"/>
      <c r="E467" s="196" t="s">
        <v>271</v>
      </c>
      <c r="F467" s="976">
        <v>0</v>
      </c>
      <c r="G467" s="976"/>
      <c r="H467" s="4"/>
      <c r="I467" s="4"/>
      <c r="J467" s="131"/>
      <c r="K467" s="134"/>
    </row>
    <row r="468" spans="1:11" ht="15">
      <c r="A468" s="971" t="s">
        <v>275</v>
      </c>
      <c r="B468" s="640"/>
      <c r="C468" s="640"/>
      <c r="D468" s="640"/>
      <c r="E468" s="196" t="s">
        <v>271</v>
      </c>
      <c r="F468" s="976">
        <v>0</v>
      </c>
      <c r="G468" s="976"/>
      <c r="H468" s="4"/>
      <c r="I468" s="4"/>
      <c r="J468" s="131"/>
      <c r="K468" s="134"/>
    </row>
    <row r="469" spans="1:11" ht="15">
      <c r="A469" s="971" t="s">
        <v>276</v>
      </c>
      <c r="B469" s="640"/>
      <c r="C469" s="640"/>
      <c r="D469" s="640"/>
      <c r="E469" s="196" t="s">
        <v>271</v>
      </c>
      <c r="F469" s="976">
        <v>0</v>
      </c>
      <c r="G469" s="976"/>
      <c r="H469" s="4"/>
      <c r="I469" s="4"/>
      <c r="J469" s="131"/>
      <c r="K469" s="134"/>
    </row>
    <row r="470" spans="1:11" ht="15.75" thickBot="1">
      <c r="A470" s="973" t="s">
        <v>277</v>
      </c>
      <c r="B470" s="974"/>
      <c r="C470" s="974"/>
      <c r="D470" s="974"/>
      <c r="E470" s="197" t="s">
        <v>271</v>
      </c>
      <c r="F470" s="1198">
        <f>SUM(F465:G469)</f>
        <v>658302.09</v>
      </c>
      <c r="G470" s="1198"/>
      <c r="H470" s="131"/>
      <c r="I470" s="131"/>
      <c r="J470" s="992"/>
      <c r="K470" s="992"/>
    </row>
    <row r="471" spans="1:11" ht="13.5" thickTop="1"/>
    <row r="473" spans="1:11" ht="15">
      <c r="A473" s="977" t="s">
        <v>618</v>
      </c>
      <c r="B473" s="1017"/>
      <c r="C473" s="1017"/>
      <c r="D473" s="1017"/>
      <c r="E473" s="1017"/>
      <c r="F473" s="1017"/>
      <c r="G473" s="1017"/>
      <c r="H473" s="1017"/>
      <c r="I473" s="1017"/>
      <c r="J473" s="1017"/>
      <c r="K473" s="1017"/>
    </row>
    <row r="474" spans="1:11" ht="15">
      <c r="A474" s="133"/>
      <c r="B474" s="131"/>
      <c r="C474" s="131"/>
      <c r="D474" s="131"/>
      <c r="E474" s="131"/>
      <c r="F474" s="131"/>
      <c r="G474" s="131"/>
      <c r="H474" s="131"/>
      <c r="I474" s="131"/>
      <c r="J474" s="131"/>
      <c r="K474" s="134"/>
    </row>
    <row r="475" spans="1:11" ht="15">
      <c r="A475" s="133"/>
      <c r="B475" s="131"/>
      <c r="C475" s="131"/>
      <c r="D475" s="131"/>
      <c r="E475" s="131"/>
      <c r="F475" s="131"/>
      <c r="G475" s="131"/>
      <c r="H475" s="131"/>
      <c r="I475" s="131"/>
      <c r="J475" s="131"/>
      <c r="K475" s="134"/>
    </row>
    <row r="476" spans="1:11">
      <c r="A476" s="961" t="s">
        <v>279</v>
      </c>
      <c r="B476" s="962"/>
      <c r="C476" s="962"/>
      <c r="D476" s="962"/>
      <c r="E476" s="962"/>
      <c r="F476" s="962"/>
      <c r="G476" s="962"/>
      <c r="H476" s="962"/>
      <c r="I476" s="962"/>
      <c r="J476" s="962"/>
      <c r="K476" s="962"/>
    </row>
    <row r="477" spans="1:11" ht="15">
      <c r="A477" s="133"/>
      <c r="B477" s="131"/>
      <c r="C477" s="131"/>
      <c r="D477" s="131"/>
      <c r="E477" s="131"/>
      <c r="F477" s="131"/>
      <c r="G477" s="131"/>
      <c r="H477" s="131"/>
      <c r="I477" s="131"/>
      <c r="J477" s="131"/>
      <c r="K477" s="134"/>
    </row>
    <row r="478" spans="1:11">
      <c r="A478" s="981" t="s">
        <v>280</v>
      </c>
      <c r="B478" s="874"/>
      <c r="C478" s="874"/>
      <c r="D478" s="874"/>
      <c r="E478" s="874"/>
      <c r="F478" s="874"/>
      <c r="G478" s="874"/>
      <c r="H478" s="874"/>
      <c r="I478" s="874"/>
      <c r="J478" s="874"/>
      <c r="K478" s="874"/>
    </row>
    <row r="479" spans="1:11" ht="13.5" thickBot="1"/>
    <row r="480" spans="1:11">
      <c r="A480" s="699" t="s">
        <v>871</v>
      </c>
      <c r="B480" s="727"/>
      <c r="C480" s="727"/>
      <c r="D480" s="727"/>
      <c r="E480" s="727"/>
      <c r="F480" s="727"/>
      <c r="G480" s="700"/>
      <c r="H480" s="697" t="s">
        <v>281</v>
      </c>
      <c r="I480" s="697" t="s">
        <v>282</v>
      </c>
      <c r="J480" s="699" t="s">
        <v>283</v>
      </c>
      <c r="K480" s="700"/>
    </row>
    <row r="481" spans="1:14" ht="13.5" thickBot="1">
      <c r="A481" s="994" t="s">
        <v>284</v>
      </c>
      <c r="B481" s="995"/>
      <c r="C481" s="995"/>
      <c r="D481" s="995"/>
      <c r="E481" s="995"/>
      <c r="F481" s="995"/>
      <c r="G481" s="996"/>
      <c r="H481" s="993"/>
      <c r="I481" s="993"/>
      <c r="J481" s="720"/>
      <c r="K481" s="722"/>
    </row>
    <row r="482" spans="1:14" ht="13.5" customHeight="1" thickBot="1">
      <c r="A482" s="701" t="s">
        <v>168</v>
      </c>
      <c r="B482" s="997"/>
      <c r="C482" s="997"/>
      <c r="D482" s="997"/>
      <c r="E482" s="997"/>
      <c r="F482" s="997"/>
      <c r="G482" s="702"/>
      <c r="H482" s="698"/>
      <c r="I482" s="698"/>
      <c r="J482" s="723"/>
      <c r="K482" s="725"/>
      <c r="L482" s="1192" t="s">
        <v>801</v>
      </c>
      <c r="M482" s="1213"/>
      <c r="N482" s="1193"/>
    </row>
    <row r="483" spans="1:14" ht="15.75" thickBot="1">
      <c r="A483" s="1280"/>
      <c r="B483" s="1281"/>
      <c r="C483" s="1281"/>
      <c r="D483" s="1281"/>
      <c r="E483" s="1281"/>
      <c r="F483" s="1282"/>
      <c r="G483" s="1283"/>
      <c r="H483" s="625"/>
      <c r="I483" s="376"/>
      <c r="J483" s="990"/>
      <c r="K483" s="991"/>
      <c r="L483" s="1194"/>
      <c r="M483" s="1214"/>
      <c r="N483" s="1195"/>
    </row>
    <row r="484" spans="1:14" ht="13.5" thickBot="1">
      <c r="A484" s="1265"/>
      <c r="B484" s="1266"/>
      <c r="C484" s="1266"/>
      <c r="D484" s="1266"/>
      <c r="E484" s="1266"/>
      <c r="F484" s="1266"/>
      <c r="G484" s="1267"/>
      <c r="H484" s="392"/>
      <c r="I484" s="378"/>
      <c r="J484" s="985"/>
      <c r="K484" s="986"/>
      <c r="L484" s="1194"/>
      <c r="M484" s="1214"/>
      <c r="N484" s="1195"/>
    </row>
    <row r="485" spans="1:14" ht="13.5" thickBot="1">
      <c r="A485" s="1265"/>
      <c r="B485" s="1266"/>
      <c r="C485" s="1266"/>
      <c r="D485" s="1266"/>
      <c r="E485" s="1266"/>
      <c r="F485" s="1266"/>
      <c r="G485" s="1267"/>
      <c r="H485" s="392"/>
      <c r="I485" s="378"/>
      <c r="J485" s="985"/>
      <c r="K485" s="986"/>
      <c r="L485" s="1194"/>
      <c r="M485" s="1214"/>
      <c r="N485" s="1195"/>
    </row>
    <row r="486" spans="1:14" ht="13.5" thickBot="1">
      <c r="A486" s="1265"/>
      <c r="B486" s="1266"/>
      <c r="C486" s="1266"/>
      <c r="D486" s="1266"/>
      <c r="E486" s="1266"/>
      <c r="F486" s="1266"/>
      <c r="G486" s="1267"/>
      <c r="H486" s="392"/>
      <c r="I486" s="378"/>
      <c r="J486" s="985"/>
      <c r="K486" s="986"/>
      <c r="L486" s="1194"/>
      <c r="M486" s="1214"/>
      <c r="N486" s="1195"/>
    </row>
    <row r="487" spans="1:14" ht="13.5" thickBot="1">
      <c r="A487" s="1265"/>
      <c r="B487" s="1266"/>
      <c r="C487" s="1266"/>
      <c r="D487" s="1266"/>
      <c r="E487" s="1266"/>
      <c r="F487" s="1266"/>
      <c r="G487" s="1267"/>
      <c r="H487" s="392"/>
      <c r="I487" s="378"/>
      <c r="J487" s="985"/>
      <c r="K487" s="986"/>
      <c r="L487" s="1194"/>
      <c r="M487" s="1214"/>
      <c r="N487" s="1195"/>
    </row>
    <row r="488" spans="1:14" ht="13.5" thickBot="1">
      <c r="A488" s="1265"/>
      <c r="B488" s="1266"/>
      <c r="C488" s="1266"/>
      <c r="D488" s="1266"/>
      <c r="E488" s="1266"/>
      <c r="F488" s="1266"/>
      <c r="G488" s="1267"/>
      <c r="H488" s="392"/>
      <c r="I488" s="378"/>
      <c r="J488" s="985"/>
      <c r="K488" s="986"/>
      <c r="L488" s="1194"/>
      <c r="M488" s="1214"/>
      <c r="N488" s="1195"/>
    </row>
    <row r="489" spans="1:14" ht="13.5" thickBot="1">
      <c r="A489" s="1265"/>
      <c r="B489" s="1266"/>
      <c r="C489" s="1266"/>
      <c r="D489" s="1266"/>
      <c r="E489" s="1266"/>
      <c r="F489" s="1266"/>
      <c r="G489" s="1267"/>
      <c r="H489" s="392"/>
      <c r="I489" s="378"/>
      <c r="J489" s="985"/>
      <c r="K489" s="986"/>
      <c r="L489" s="1194"/>
      <c r="M489" s="1214"/>
      <c r="N489" s="1195"/>
    </row>
    <row r="490" spans="1:14" ht="13.5" thickBot="1">
      <c r="A490" s="1265"/>
      <c r="B490" s="1266"/>
      <c r="C490" s="1266"/>
      <c r="D490" s="1266"/>
      <c r="E490" s="1266"/>
      <c r="F490" s="1266"/>
      <c r="G490" s="1267"/>
      <c r="H490" s="392"/>
      <c r="I490" s="378"/>
      <c r="J490" s="985"/>
      <c r="K490" s="986"/>
      <c r="L490" s="1194"/>
      <c r="M490" s="1214"/>
      <c r="N490" s="1195"/>
    </row>
    <row r="491" spans="1:14" ht="13.5" thickBot="1">
      <c r="A491" s="1265"/>
      <c r="B491" s="1266"/>
      <c r="C491" s="1266"/>
      <c r="D491" s="1266"/>
      <c r="E491" s="1266"/>
      <c r="F491" s="1266"/>
      <c r="G491" s="1267"/>
      <c r="H491" s="392"/>
      <c r="I491" s="378"/>
      <c r="J491" s="985"/>
      <c r="K491" s="986"/>
      <c r="L491" s="1194"/>
      <c r="M491" s="1214"/>
      <c r="N491" s="1195"/>
    </row>
    <row r="492" spans="1:14" ht="13.5" thickBot="1">
      <c r="A492" s="1265"/>
      <c r="B492" s="1266"/>
      <c r="C492" s="1266"/>
      <c r="D492" s="1266"/>
      <c r="E492" s="1266"/>
      <c r="F492" s="1266"/>
      <c r="G492" s="1267"/>
      <c r="H492" s="392"/>
      <c r="I492" s="378"/>
      <c r="J492" s="985"/>
      <c r="K492" s="986"/>
      <c r="L492" s="1194"/>
      <c r="M492" s="1214"/>
      <c r="N492" s="1195"/>
    </row>
    <row r="493" spans="1:14" ht="13.5" thickBot="1">
      <c r="A493" s="1265"/>
      <c r="B493" s="1266"/>
      <c r="C493" s="1266"/>
      <c r="D493" s="1266"/>
      <c r="E493" s="1266"/>
      <c r="F493" s="1266"/>
      <c r="G493" s="1267"/>
      <c r="H493" s="392"/>
      <c r="I493" s="378"/>
      <c r="J493" s="985"/>
      <c r="K493" s="986"/>
      <c r="L493" s="1194"/>
      <c r="M493" s="1214"/>
      <c r="N493" s="1195"/>
    </row>
    <row r="494" spans="1:14" ht="13.5" thickBot="1">
      <c r="A494" s="1265"/>
      <c r="B494" s="1266"/>
      <c r="C494" s="1266"/>
      <c r="D494" s="1266"/>
      <c r="E494" s="1266"/>
      <c r="F494" s="1266"/>
      <c r="G494" s="1267"/>
      <c r="H494" s="392"/>
      <c r="I494" s="378"/>
      <c r="J494" s="985"/>
      <c r="K494" s="986"/>
      <c r="L494" s="1194"/>
      <c r="M494" s="1214"/>
      <c r="N494" s="1195"/>
    </row>
    <row r="495" spans="1:14" ht="13.5" thickBot="1">
      <c r="A495" s="1265"/>
      <c r="B495" s="1266"/>
      <c r="C495" s="1266"/>
      <c r="D495" s="1266"/>
      <c r="E495" s="1266"/>
      <c r="F495" s="1266"/>
      <c r="G495" s="1267"/>
      <c r="H495" s="392"/>
      <c r="I495" s="378"/>
      <c r="J495" s="985"/>
      <c r="K495" s="986"/>
      <c r="L495" s="1194"/>
      <c r="M495" s="1214"/>
      <c r="N495" s="1195"/>
    </row>
    <row r="496" spans="1:14" ht="13.5" thickBot="1">
      <c r="A496" s="1265"/>
      <c r="B496" s="1266"/>
      <c r="C496" s="1266"/>
      <c r="D496" s="1266"/>
      <c r="E496" s="1266"/>
      <c r="F496" s="1266"/>
      <c r="G496" s="1267"/>
      <c r="H496" s="392"/>
      <c r="I496" s="378"/>
      <c r="J496" s="985"/>
      <c r="K496" s="986"/>
      <c r="L496" s="1194"/>
      <c r="M496" s="1214"/>
      <c r="N496" s="1195"/>
    </row>
    <row r="497" spans="1:14" ht="13.5" thickBot="1">
      <c r="A497" s="1265"/>
      <c r="B497" s="1266"/>
      <c r="C497" s="1266"/>
      <c r="D497" s="1266"/>
      <c r="E497" s="1266"/>
      <c r="F497" s="1266"/>
      <c r="G497" s="1267"/>
      <c r="H497" s="392"/>
      <c r="I497" s="378"/>
      <c r="J497" s="985"/>
      <c r="K497" s="986"/>
      <c r="L497" s="1194"/>
      <c r="M497" s="1214"/>
      <c r="N497" s="1195"/>
    </row>
    <row r="498" spans="1:14" ht="13.5" thickBot="1">
      <c r="A498" s="1265"/>
      <c r="B498" s="1266"/>
      <c r="C498" s="1266"/>
      <c r="D498" s="1266"/>
      <c r="E498" s="1266"/>
      <c r="F498" s="1266"/>
      <c r="G498" s="1267"/>
      <c r="H498" s="392"/>
      <c r="I498" s="378"/>
      <c r="J498" s="985"/>
      <c r="K498" s="986"/>
      <c r="L498" s="1194"/>
      <c r="M498" s="1214"/>
      <c r="N498" s="1195"/>
    </row>
    <row r="499" spans="1:14" ht="13.5" thickBot="1">
      <c r="A499" s="1265"/>
      <c r="B499" s="1266"/>
      <c r="C499" s="1266"/>
      <c r="D499" s="1266"/>
      <c r="E499" s="1266"/>
      <c r="F499" s="1266"/>
      <c r="G499" s="1267"/>
      <c r="H499" s="392"/>
      <c r="I499" s="378"/>
      <c r="J499" s="985"/>
      <c r="K499" s="986"/>
      <c r="L499" s="1194"/>
      <c r="M499" s="1214"/>
      <c r="N499" s="1195"/>
    </row>
    <row r="500" spans="1:14" ht="13.5" thickBot="1">
      <c r="A500" s="1265"/>
      <c r="B500" s="1266"/>
      <c r="C500" s="1266"/>
      <c r="D500" s="1266"/>
      <c r="E500" s="1266"/>
      <c r="F500" s="1266"/>
      <c r="G500" s="1267"/>
      <c r="H500" s="392"/>
      <c r="I500" s="378"/>
      <c r="J500" s="985"/>
      <c r="K500" s="986"/>
      <c r="L500" s="1194"/>
      <c r="M500" s="1214"/>
      <c r="N500" s="1195"/>
    </row>
    <row r="501" spans="1:14" ht="13.5" thickBot="1">
      <c r="A501" s="1265"/>
      <c r="B501" s="1266"/>
      <c r="C501" s="1266"/>
      <c r="D501" s="1266"/>
      <c r="E501" s="1266"/>
      <c r="F501" s="1266"/>
      <c r="G501" s="1267"/>
      <c r="H501" s="392"/>
      <c r="I501" s="378"/>
      <c r="J501" s="985"/>
      <c r="K501" s="986"/>
      <c r="L501" s="1194"/>
      <c r="M501" s="1214"/>
      <c r="N501" s="1195"/>
    </row>
    <row r="502" spans="1:14" ht="13.5" thickBot="1">
      <c r="A502" s="1265"/>
      <c r="B502" s="1266"/>
      <c r="C502" s="1266"/>
      <c r="D502" s="1266"/>
      <c r="E502" s="1266"/>
      <c r="F502" s="1266"/>
      <c r="G502" s="1267"/>
      <c r="H502" s="392"/>
      <c r="I502" s="378"/>
      <c r="J502" s="985"/>
      <c r="K502" s="986"/>
      <c r="L502" s="1194"/>
      <c r="M502" s="1214"/>
      <c r="N502" s="1195"/>
    </row>
    <row r="503" spans="1:14" ht="13.5" thickBot="1">
      <c r="A503" s="1265"/>
      <c r="B503" s="1266"/>
      <c r="C503" s="1266"/>
      <c r="D503" s="1266"/>
      <c r="E503" s="1266"/>
      <c r="F503" s="1266"/>
      <c r="G503" s="1267"/>
      <c r="H503" s="392"/>
      <c r="I503" s="378"/>
      <c r="J503" s="985"/>
      <c r="K503" s="986"/>
      <c r="L503" s="1196"/>
      <c r="M503" s="1215"/>
      <c r="N503" s="1197"/>
    </row>
    <row r="504" spans="1:14" ht="13.5" thickBot="1">
      <c r="A504" s="1000" t="s">
        <v>70</v>
      </c>
      <c r="B504" s="1001"/>
      <c r="C504" s="1001"/>
      <c r="D504" s="1001"/>
      <c r="E504" s="1001"/>
      <c r="F504" s="1002"/>
      <c r="G504" s="1003"/>
      <c r="H504" s="536">
        <f>SUM(H435:H503)</f>
        <v>0</v>
      </c>
      <c r="I504" s="203"/>
      <c r="J504" s="1004">
        <f>SUM(J483:K503)</f>
        <v>0</v>
      </c>
      <c r="K504" s="1005"/>
      <c r="L504" s="603"/>
      <c r="M504" s="603"/>
      <c r="N504" s="603"/>
    </row>
    <row r="505" spans="1:14">
      <c r="L505" s="603"/>
      <c r="M505" s="603"/>
      <c r="N505" s="603"/>
    </row>
    <row r="506" spans="1:14">
      <c r="L506" s="603"/>
      <c r="M506" s="603"/>
      <c r="N506" s="603"/>
    </row>
    <row r="507" spans="1:14">
      <c r="L507" s="603"/>
      <c r="M507" s="603"/>
      <c r="N507" s="603"/>
    </row>
    <row r="508" spans="1:14">
      <c r="L508" s="603"/>
      <c r="M508" s="603"/>
      <c r="N508" s="603"/>
    </row>
    <row r="509" spans="1:14">
      <c r="L509" s="603"/>
      <c r="M509" s="603"/>
      <c r="N509" s="603"/>
    </row>
    <row r="510" spans="1:14">
      <c r="L510" s="603"/>
      <c r="M510" s="603"/>
      <c r="N510" s="603"/>
    </row>
    <row r="511" spans="1:14">
      <c r="L511" s="603"/>
      <c r="M511" s="603"/>
      <c r="N511" s="603"/>
    </row>
    <row r="512" spans="1:14">
      <c r="L512" s="603"/>
      <c r="M512" s="603"/>
      <c r="N512" s="603"/>
    </row>
    <row r="513" spans="12:14">
      <c r="L513" s="603"/>
      <c r="M513" s="603"/>
      <c r="N513" s="603"/>
    </row>
    <row r="514" spans="12:14">
      <c r="L514" s="603"/>
      <c r="M514" s="603"/>
      <c r="N514" s="603"/>
    </row>
    <row r="515" spans="12:14">
      <c r="L515" s="603"/>
      <c r="M515" s="603"/>
      <c r="N515" s="603"/>
    </row>
    <row r="516" spans="12:14">
      <c r="L516" s="603"/>
      <c r="M516" s="603"/>
      <c r="N516" s="603"/>
    </row>
    <row r="517" spans="12:14">
      <c r="L517" s="603"/>
      <c r="M517" s="603"/>
      <c r="N517" s="603"/>
    </row>
    <row r="518" spans="12:14">
      <c r="L518" s="603"/>
      <c r="M518" s="603"/>
      <c r="N518" s="603"/>
    </row>
    <row r="519" spans="12:14">
      <c r="L519" s="603"/>
      <c r="M519" s="603"/>
      <c r="N519" s="603"/>
    </row>
    <row r="520" spans="12:14">
      <c r="L520" s="603"/>
      <c r="M520" s="603"/>
      <c r="N520" s="603"/>
    </row>
    <row r="521" spans="12:14">
      <c r="L521" s="603"/>
      <c r="M521" s="603"/>
      <c r="N521" s="603"/>
    </row>
    <row r="522" spans="12:14">
      <c r="L522" s="603"/>
      <c r="M522" s="603"/>
      <c r="N522" s="603"/>
    </row>
    <row r="523" spans="12:14">
      <c r="L523" s="603"/>
      <c r="M523" s="603"/>
      <c r="N523" s="603"/>
    </row>
    <row r="524" spans="12:14">
      <c r="L524" s="603"/>
      <c r="M524" s="603"/>
      <c r="N524" s="603"/>
    </row>
    <row r="525" spans="12:14">
      <c r="L525" s="603"/>
      <c r="M525" s="603"/>
      <c r="N525" s="603"/>
    </row>
    <row r="526" spans="12:14">
      <c r="L526" s="603"/>
      <c r="M526" s="603"/>
      <c r="N526" s="603"/>
    </row>
    <row r="527" spans="12:14">
      <c r="L527" s="603"/>
      <c r="M527" s="603"/>
      <c r="N527" s="603"/>
    </row>
    <row r="528" spans="12:14">
      <c r="L528" s="603"/>
      <c r="M528" s="603"/>
      <c r="N528" s="603"/>
    </row>
    <row r="529" spans="12:14">
      <c r="L529" s="603"/>
      <c r="M529" s="603"/>
      <c r="N529" s="603"/>
    </row>
    <row r="530" spans="12:14">
      <c r="L530" s="603"/>
      <c r="M530" s="603"/>
      <c r="N530" s="603"/>
    </row>
    <row r="531" spans="12:14">
      <c r="L531" s="603"/>
      <c r="M531" s="603"/>
      <c r="N531" s="603"/>
    </row>
    <row r="532" spans="12:14">
      <c r="L532" s="603"/>
      <c r="M532" s="603"/>
      <c r="N532" s="603"/>
    </row>
    <row r="533" spans="12:14">
      <c r="L533" s="603"/>
      <c r="M533" s="603"/>
      <c r="N533" s="603"/>
    </row>
    <row r="534" spans="12:14">
      <c r="L534" s="603"/>
      <c r="M534" s="603"/>
      <c r="N534" s="603"/>
    </row>
    <row r="535" spans="12:14">
      <c r="L535" s="603"/>
      <c r="M535" s="603"/>
      <c r="N535" s="603"/>
    </row>
    <row r="536" spans="12:14">
      <c r="L536" s="603"/>
      <c r="M536" s="603"/>
      <c r="N536" s="603"/>
    </row>
    <row r="537" spans="12:14">
      <c r="L537" s="603"/>
      <c r="M537" s="603"/>
      <c r="N537" s="603"/>
    </row>
    <row r="538" spans="12:14">
      <c r="L538" s="603"/>
      <c r="M538" s="603"/>
      <c r="N538" s="603"/>
    </row>
    <row r="539" spans="12:14">
      <c r="L539" s="603"/>
      <c r="M539" s="603"/>
      <c r="N539" s="603"/>
    </row>
    <row r="540" spans="12:14">
      <c r="L540" s="603"/>
      <c r="M540" s="603"/>
      <c r="N540" s="603"/>
    </row>
    <row r="541" spans="12:14">
      <c r="L541" s="603"/>
      <c r="M541" s="603"/>
      <c r="N541" s="603"/>
    </row>
    <row r="542" spans="12:14">
      <c r="L542" s="603"/>
      <c r="M542" s="603"/>
      <c r="N542" s="603"/>
    </row>
    <row r="543" spans="12:14">
      <c r="L543" s="603"/>
      <c r="M543" s="603"/>
      <c r="N543" s="603"/>
    </row>
    <row r="544" spans="12:14">
      <c r="L544" s="603"/>
      <c r="M544" s="603"/>
      <c r="N544" s="603"/>
    </row>
    <row r="545" spans="12:14">
      <c r="L545" s="603"/>
      <c r="M545" s="603"/>
      <c r="N545" s="603"/>
    </row>
    <row r="546" spans="12:14">
      <c r="L546" s="603"/>
      <c r="M546" s="603"/>
      <c r="N546" s="603"/>
    </row>
    <row r="547" spans="12:14">
      <c r="L547" s="603"/>
      <c r="M547" s="603"/>
      <c r="N547" s="603"/>
    </row>
    <row r="548" spans="12:14">
      <c r="L548" s="603"/>
      <c r="M548" s="603"/>
      <c r="N548" s="603"/>
    </row>
  </sheetData>
  <mergeCells count="694">
    <mergeCell ref="L98:N163"/>
    <mergeCell ref="L338:N404"/>
    <mergeCell ref="L482:N503"/>
    <mergeCell ref="A504:G504"/>
    <mergeCell ref="J504:K504"/>
    <mergeCell ref="A403:G403"/>
    <mergeCell ref="A404:G404"/>
    <mergeCell ref="J384:K384"/>
    <mergeCell ref="J385:K385"/>
    <mergeCell ref="J386:K386"/>
    <mergeCell ref="J387:K387"/>
    <mergeCell ref="J388:K388"/>
    <mergeCell ref="J389:K389"/>
    <mergeCell ref="J390:K390"/>
    <mergeCell ref="J391:K391"/>
    <mergeCell ref="J392:K392"/>
    <mergeCell ref="J393:K393"/>
    <mergeCell ref="J394:K394"/>
    <mergeCell ref="J395:K395"/>
    <mergeCell ref="J396:K396"/>
    <mergeCell ref="J397:K397"/>
    <mergeCell ref="J398:K398"/>
    <mergeCell ref="J399:K399"/>
    <mergeCell ref="J400:K400"/>
    <mergeCell ref="J403:K403"/>
    <mergeCell ref="J404:K404"/>
    <mergeCell ref="J362:K362"/>
    <mergeCell ref="J363:K363"/>
    <mergeCell ref="J364:K364"/>
    <mergeCell ref="J365:K365"/>
    <mergeCell ref="J366:K366"/>
    <mergeCell ref="J367:K367"/>
    <mergeCell ref="J368:K368"/>
    <mergeCell ref="J369:K369"/>
    <mergeCell ref="J370:K370"/>
    <mergeCell ref="A503:G503"/>
    <mergeCell ref="J503:K503"/>
    <mergeCell ref="A500:G500"/>
    <mergeCell ref="J500:K500"/>
    <mergeCell ref="A501:G501"/>
    <mergeCell ref="J501:K501"/>
    <mergeCell ref="A502:G502"/>
    <mergeCell ref="J502:K502"/>
    <mergeCell ref="A365:G365"/>
    <mergeCell ref="A366:G366"/>
    <mergeCell ref="A367:G367"/>
    <mergeCell ref="A368:G368"/>
    <mergeCell ref="A369:G369"/>
    <mergeCell ref="A370:G370"/>
    <mergeCell ref="A371:G371"/>
    <mergeCell ref="J371:K371"/>
    <mergeCell ref="A384:G384"/>
    <mergeCell ref="A385:G385"/>
    <mergeCell ref="A386:G386"/>
    <mergeCell ref="A387:G387"/>
    <mergeCell ref="A388:G388"/>
    <mergeCell ref="A389:G389"/>
    <mergeCell ref="A390:G390"/>
    <mergeCell ref="A383:G383"/>
    <mergeCell ref="A497:G497"/>
    <mergeCell ref="J497:K497"/>
    <mergeCell ref="A498:G498"/>
    <mergeCell ref="J498:K498"/>
    <mergeCell ref="A499:G499"/>
    <mergeCell ref="J499:K499"/>
    <mergeCell ref="A494:G494"/>
    <mergeCell ref="J494:K494"/>
    <mergeCell ref="A495:G495"/>
    <mergeCell ref="J495:K495"/>
    <mergeCell ref="A496:G496"/>
    <mergeCell ref="J496:K496"/>
    <mergeCell ref="A491:G491"/>
    <mergeCell ref="J491:K491"/>
    <mergeCell ref="A486:G486"/>
    <mergeCell ref="J486:K486"/>
    <mergeCell ref="A487:G487"/>
    <mergeCell ref="J487:K487"/>
    <mergeCell ref="A488:G488"/>
    <mergeCell ref="J488:K488"/>
    <mergeCell ref="A493:G493"/>
    <mergeCell ref="J493:K493"/>
    <mergeCell ref="A492:G492"/>
    <mergeCell ref="J492:K492"/>
    <mergeCell ref="A484:G484"/>
    <mergeCell ref="J484:K484"/>
    <mergeCell ref="A485:G485"/>
    <mergeCell ref="J485:K485"/>
    <mergeCell ref="A483:G483"/>
    <mergeCell ref="J483:K483"/>
    <mergeCell ref="A489:G489"/>
    <mergeCell ref="J489:K489"/>
    <mergeCell ref="A490:G490"/>
    <mergeCell ref="J490:K490"/>
    <mergeCell ref="J470:K470"/>
    <mergeCell ref="A473:K473"/>
    <mergeCell ref="A476:K476"/>
    <mergeCell ref="A478:K478"/>
    <mergeCell ref="A480:G480"/>
    <mergeCell ref="H480:H482"/>
    <mergeCell ref="I480:I482"/>
    <mergeCell ref="J480:K482"/>
    <mergeCell ref="A481:G481"/>
    <mergeCell ref="A482:G482"/>
    <mergeCell ref="A468:D468"/>
    <mergeCell ref="F468:G468"/>
    <mergeCell ref="A469:D469"/>
    <mergeCell ref="F469:G469"/>
    <mergeCell ref="A470:D470"/>
    <mergeCell ref="F470:G470"/>
    <mergeCell ref="A465:D465"/>
    <mergeCell ref="F465:G465"/>
    <mergeCell ref="A466:D466"/>
    <mergeCell ref="F466:G466"/>
    <mergeCell ref="A467:D467"/>
    <mergeCell ref="F467:G467"/>
    <mergeCell ref="A452:K452"/>
    <mergeCell ref="A454:K454"/>
    <mergeCell ref="A456:K456"/>
    <mergeCell ref="A459:K459"/>
    <mergeCell ref="A463:K463"/>
    <mergeCell ref="A445:G445"/>
    <mergeCell ref="H445:I445"/>
    <mergeCell ref="A446:D447"/>
    <mergeCell ref="E446:I446"/>
    <mergeCell ref="E447:I447"/>
    <mergeCell ref="A449:K449"/>
    <mergeCell ref="A460:K460"/>
    <mergeCell ref="A461:K461"/>
    <mergeCell ref="A440:G441"/>
    <mergeCell ref="H440:I440"/>
    <mergeCell ref="H441:I441"/>
    <mergeCell ref="A442:D444"/>
    <mergeCell ref="E442:I442"/>
    <mergeCell ref="E443:I443"/>
    <mergeCell ref="E444:I444"/>
    <mergeCell ref="A436:G437"/>
    <mergeCell ref="H436:I436"/>
    <mergeCell ref="H437:I437"/>
    <mergeCell ref="A438:G439"/>
    <mergeCell ref="H438:I438"/>
    <mergeCell ref="H439:I439"/>
    <mergeCell ref="G431:G433"/>
    <mergeCell ref="H431:H433"/>
    <mergeCell ref="I431:I433"/>
    <mergeCell ref="A434:A435"/>
    <mergeCell ref="B434:G435"/>
    <mergeCell ref="H434:I434"/>
    <mergeCell ref="H435:I435"/>
    <mergeCell ref="B429:B430"/>
    <mergeCell ref="A431:A433"/>
    <mergeCell ref="B431:B433"/>
    <mergeCell ref="D431:D433"/>
    <mergeCell ref="E431:E433"/>
    <mergeCell ref="F431:F433"/>
    <mergeCell ref="D428:D430"/>
    <mergeCell ref="E428:E430"/>
    <mergeCell ref="F428:F430"/>
    <mergeCell ref="G428:G430"/>
    <mergeCell ref="H428:H430"/>
    <mergeCell ref="I428:I430"/>
    <mergeCell ref="H422:H424"/>
    <mergeCell ref="I422:I424"/>
    <mergeCell ref="A425:A430"/>
    <mergeCell ref="D425:D427"/>
    <mergeCell ref="E425:E427"/>
    <mergeCell ref="F425:F427"/>
    <mergeCell ref="G425:G427"/>
    <mergeCell ref="H425:H427"/>
    <mergeCell ref="I425:I427"/>
    <mergeCell ref="B426:B427"/>
    <mergeCell ref="A422:A424"/>
    <mergeCell ref="B422:B424"/>
    <mergeCell ref="D422:D424"/>
    <mergeCell ref="E422:E424"/>
    <mergeCell ref="F422:F424"/>
    <mergeCell ref="G422:G424"/>
    <mergeCell ref="A414:C414"/>
    <mergeCell ref="D414:E414"/>
    <mergeCell ref="A417:K417"/>
    <mergeCell ref="A420:A421"/>
    <mergeCell ref="B420:B421"/>
    <mergeCell ref="D420:D421"/>
    <mergeCell ref="F420:G420"/>
    <mergeCell ref="H420:I420"/>
    <mergeCell ref="J420:K420"/>
    <mergeCell ref="A411:C411"/>
    <mergeCell ref="D411:E411"/>
    <mergeCell ref="A412:C412"/>
    <mergeCell ref="D412:E412"/>
    <mergeCell ref="A413:C413"/>
    <mergeCell ref="D413:E413"/>
    <mergeCell ref="A405:G405"/>
    <mergeCell ref="J405:K405"/>
    <mergeCell ref="A408:K408"/>
    <mergeCell ref="A410:H410"/>
    <mergeCell ref="I410:K410"/>
    <mergeCell ref="A400:G400"/>
    <mergeCell ref="A401:G401"/>
    <mergeCell ref="A402:G402"/>
    <mergeCell ref="A380:G380"/>
    <mergeCell ref="J380:K380"/>
    <mergeCell ref="A381:G381"/>
    <mergeCell ref="J381:K381"/>
    <mergeCell ref="A382:G382"/>
    <mergeCell ref="J382:K382"/>
    <mergeCell ref="J383:K383"/>
    <mergeCell ref="A391:G391"/>
    <mergeCell ref="A392:G392"/>
    <mergeCell ref="A393:G393"/>
    <mergeCell ref="A394:G394"/>
    <mergeCell ref="A395:G395"/>
    <mergeCell ref="A396:G396"/>
    <mergeCell ref="A397:G397"/>
    <mergeCell ref="A398:G398"/>
    <mergeCell ref="A399:G399"/>
    <mergeCell ref="J401:K401"/>
    <mergeCell ref="J402:K402"/>
    <mergeCell ref="A377:G377"/>
    <mergeCell ref="J377:K377"/>
    <mergeCell ref="A378:G378"/>
    <mergeCell ref="J378:K378"/>
    <mergeCell ref="A379:G379"/>
    <mergeCell ref="J379:K379"/>
    <mergeCell ref="A374:G374"/>
    <mergeCell ref="J374:K374"/>
    <mergeCell ref="A375:G375"/>
    <mergeCell ref="J375:K375"/>
    <mergeCell ref="A376:G376"/>
    <mergeCell ref="J376:K376"/>
    <mergeCell ref="A352:G352"/>
    <mergeCell ref="J352:K352"/>
    <mergeCell ref="A372:G372"/>
    <mergeCell ref="J372:K372"/>
    <mergeCell ref="A373:G373"/>
    <mergeCell ref="J373:K373"/>
    <mergeCell ref="A353:G353"/>
    <mergeCell ref="A354:G354"/>
    <mergeCell ref="A355:G355"/>
    <mergeCell ref="A356:G356"/>
    <mergeCell ref="A357:G357"/>
    <mergeCell ref="A358:G358"/>
    <mergeCell ref="A362:G362"/>
    <mergeCell ref="A363:G363"/>
    <mergeCell ref="A364:G364"/>
    <mergeCell ref="J353:K353"/>
    <mergeCell ref="J354:K354"/>
    <mergeCell ref="J355:K355"/>
    <mergeCell ref="J356:K356"/>
    <mergeCell ref="J357:K357"/>
    <mergeCell ref="J358:K358"/>
    <mergeCell ref="J359:K359"/>
    <mergeCell ref="J360:K360"/>
    <mergeCell ref="J361:K361"/>
    <mergeCell ref="A349:G349"/>
    <mergeCell ref="J349:K349"/>
    <mergeCell ref="A350:G350"/>
    <mergeCell ref="J350:K350"/>
    <mergeCell ref="A351:G351"/>
    <mergeCell ref="J351:K351"/>
    <mergeCell ref="A346:G346"/>
    <mergeCell ref="J346:K346"/>
    <mergeCell ref="A347:G347"/>
    <mergeCell ref="J347:K347"/>
    <mergeCell ref="A348:G348"/>
    <mergeCell ref="J348:K348"/>
    <mergeCell ref="A343:G343"/>
    <mergeCell ref="J343:K343"/>
    <mergeCell ref="A344:G344"/>
    <mergeCell ref="J344:K344"/>
    <mergeCell ref="A345:G345"/>
    <mergeCell ref="J345:K345"/>
    <mergeCell ref="A340:G340"/>
    <mergeCell ref="J340:K340"/>
    <mergeCell ref="A341:G341"/>
    <mergeCell ref="J341:K341"/>
    <mergeCell ref="A342:G342"/>
    <mergeCell ref="J342:K342"/>
    <mergeCell ref="A338:G338"/>
    <mergeCell ref="J338:K338"/>
    <mergeCell ref="A339:G339"/>
    <mergeCell ref="J339:K339"/>
    <mergeCell ref="A335:G335"/>
    <mergeCell ref="H335:H337"/>
    <mergeCell ref="I335:I337"/>
    <mergeCell ref="J335:K337"/>
    <mergeCell ref="A336:G336"/>
    <mergeCell ref="A337:G337"/>
    <mergeCell ref="A321:D321"/>
    <mergeCell ref="F321:G321"/>
    <mergeCell ref="J321:K321"/>
    <mergeCell ref="A328:K328"/>
    <mergeCell ref="A331:K331"/>
    <mergeCell ref="A333:K333"/>
    <mergeCell ref="A318:D318"/>
    <mergeCell ref="F318:G318"/>
    <mergeCell ref="A319:D319"/>
    <mergeCell ref="F319:G319"/>
    <mergeCell ref="A320:D320"/>
    <mergeCell ref="F320:G320"/>
    <mergeCell ref="A310:K310"/>
    <mergeCell ref="A312:K312"/>
    <mergeCell ref="A314:K314"/>
    <mergeCell ref="A316:D316"/>
    <mergeCell ref="F316:G316"/>
    <mergeCell ref="A317:D317"/>
    <mergeCell ref="F317:G317"/>
    <mergeCell ref="A304:K304"/>
    <mergeCell ref="A306:K306"/>
    <mergeCell ref="A308:K308"/>
    <mergeCell ref="A309:K309"/>
    <mergeCell ref="A297:G297"/>
    <mergeCell ref="H297:I297"/>
    <mergeCell ref="A298:D299"/>
    <mergeCell ref="E298:I298"/>
    <mergeCell ref="E299:I299"/>
    <mergeCell ref="A301:K301"/>
    <mergeCell ref="A292:G293"/>
    <mergeCell ref="H292:I292"/>
    <mergeCell ref="H293:I293"/>
    <mergeCell ref="A294:D296"/>
    <mergeCell ref="E294:I294"/>
    <mergeCell ref="E295:I295"/>
    <mergeCell ref="E296:I296"/>
    <mergeCell ref="H288:I288"/>
    <mergeCell ref="H289:I289"/>
    <mergeCell ref="A290:G291"/>
    <mergeCell ref="H290:I290"/>
    <mergeCell ref="H291:I291"/>
    <mergeCell ref="G283:G285"/>
    <mergeCell ref="H283:H285"/>
    <mergeCell ref="I283:I285"/>
    <mergeCell ref="A286:A287"/>
    <mergeCell ref="B286:G287"/>
    <mergeCell ref="H286:I286"/>
    <mergeCell ref="H287:I287"/>
    <mergeCell ref="A283:A285"/>
    <mergeCell ref="B283:B285"/>
    <mergeCell ref="D283:D285"/>
    <mergeCell ref="E283:E285"/>
    <mergeCell ref="F283:F285"/>
    <mergeCell ref="D280:D282"/>
    <mergeCell ref="E280:E282"/>
    <mergeCell ref="F280:F282"/>
    <mergeCell ref="A288:G289"/>
    <mergeCell ref="G280:G282"/>
    <mergeCell ref="H280:H282"/>
    <mergeCell ref="I280:I282"/>
    <mergeCell ref="H274:H276"/>
    <mergeCell ref="I274:I276"/>
    <mergeCell ref="A277:A282"/>
    <mergeCell ref="D277:D279"/>
    <mergeCell ref="E277:E279"/>
    <mergeCell ref="F277:F279"/>
    <mergeCell ref="G277:G279"/>
    <mergeCell ref="H277:H279"/>
    <mergeCell ref="I277:I279"/>
    <mergeCell ref="B278:B279"/>
    <mergeCell ref="A274:A276"/>
    <mergeCell ref="B274:B276"/>
    <mergeCell ref="D274:D276"/>
    <mergeCell ref="E274:E276"/>
    <mergeCell ref="F274:F276"/>
    <mergeCell ref="G274:G276"/>
    <mergeCell ref="B281:B282"/>
    <mergeCell ref="A269:K269"/>
    <mergeCell ref="A272:A273"/>
    <mergeCell ref="B272:B273"/>
    <mergeCell ref="D272:D273"/>
    <mergeCell ref="F272:G272"/>
    <mergeCell ref="H272:I272"/>
    <mergeCell ref="J272:K272"/>
    <mergeCell ref="A260:K260"/>
    <mergeCell ref="A261:K261"/>
    <mergeCell ref="A263:K263"/>
    <mergeCell ref="A264:K264"/>
    <mergeCell ref="A266:K266"/>
    <mergeCell ref="A267:K267"/>
    <mergeCell ref="A254:G254"/>
    <mergeCell ref="H254:I254"/>
    <mergeCell ref="A255:D256"/>
    <mergeCell ref="E255:I255"/>
    <mergeCell ref="E256:I256"/>
    <mergeCell ref="A257:K257"/>
    <mergeCell ref="A249:G250"/>
    <mergeCell ref="H249:I249"/>
    <mergeCell ref="H250:I250"/>
    <mergeCell ref="A251:D253"/>
    <mergeCell ref="E251:I251"/>
    <mergeCell ref="E252:I252"/>
    <mergeCell ref="E253:I253"/>
    <mergeCell ref="A247:G248"/>
    <mergeCell ref="H247:I247"/>
    <mergeCell ref="H248:I248"/>
    <mergeCell ref="I240:I242"/>
    <mergeCell ref="C241:D241"/>
    <mergeCell ref="C242:D242"/>
    <mergeCell ref="A243:A244"/>
    <mergeCell ref="B243:G244"/>
    <mergeCell ref="H243:I243"/>
    <mergeCell ref="H244:I244"/>
    <mergeCell ref="A240:B242"/>
    <mergeCell ref="C240:D240"/>
    <mergeCell ref="E240:E242"/>
    <mergeCell ref="F240:F242"/>
    <mergeCell ref="G240:G242"/>
    <mergeCell ref="H240:H242"/>
    <mergeCell ref="C234:D234"/>
    <mergeCell ref="E234:E236"/>
    <mergeCell ref="F234:F236"/>
    <mergeCell ref="G234:G236"/>
    <mergeCell ref="H234:H236"/>
    <mergeCell ref="I234:I236"/>
    <mergeCell ref="A234:A239"/>
    <mergeCell ref="A245:G246"/>
    <mergeCell ref="H245:I245"/>
    <mergeCell ref="H246:I246"/>
    <mergeCell ref="C235:D235"/>
    <mergeCell ref="C236:D236"/>
    <mergeCell ref="C237:D237"/>
    <mergeCell ref="E237:E239"/>
    <mergeCell ref="F237:F239"/>
    <mergeCell ref="G237:G239"/>
    <mergeCell ref="H237:H239"/>
    <mergeCell ref="I237:I239"/>
    <mergeCell ref="C238:D238"/>
    <mergeCell ref="C239:D239"/>
    <mergeCell ref="A231:B233"/>
    <mergeCell ref="C231:D231"/>
    <mergeCell ref="E231:E233"/>
    <mergeCell ref="F231:F233"/>
    <mergeCell ref="G231:G233"/>
    <mergeCell ref="H231:H233"/>
    <mergeCell ref="A229:B230"/>
    <mergeCell ref="C229:D229"/>
    <mergeCell ref="F229:G229"/>
    <mergeCell ref="H229:I229"/>
    <mergeCell ref="I231:I233"/>
    <mergeCell ref="C232:D232"/>
    <mergeCell ref="C233:D233"/>
    <mergeCell ref="J229:K229"/>
    <mergeCell ref="C230:D230"/>
    <mergeCell ref="A212:K212"/>
    <mergeCell ref="A214:K214"/>
    <mergeCell ref="A222:K222"/>
    <mergeCell ref="A225:K225"/>
    <mergeCell ref="A226:K226"/>
    <mergeCell ref="A227:K227"/>
    <mergeCell ref="A206:G206"/>
    <mergeCell ref="H206:I206"/>
    <mergeCell ref="A207:D208"/>
    <mergeCell ref="E207:I207"/>
    <mergeCell ref="E208:I208"/>
    <mergeCell ref="A209:K209"/>
    <mergeCell ref="A201:G202"/>
    <mergeCell ref="H201:I201"/>
    <mergeCell ref="H202:I202"/>
    <mergeCell ref="A203:D205"/>
    <mergeCell ref="E203:I203"/>
    <mergeCell ref="E204:I204"/>
    <mergeCell ref="E205:I205"/>
    <mergeCell ref="A197:G198"/>
    <mergeCell ref="H197:I197"/>
    <mergeCell ref="H198:I198"/>
    <mergeCell ref="A199:G200"/>
    <mergeCell ref="H199:I199"/>
    <mergeCell ref="H200:I200"/>
    <mergeCell ref="A195:A196"/>
    <mergeCell ref="B195:G196"/>
    <mergeCell ref="H195:I195"/>
    <mergeCell ref="H196:I196"/>
    <mergeCell ref="H189:H191"/>
    <mergeCell ref="I189:I191"/>
    <mergeCell ref="C190:D190"/>
    <mergeCell ref="C191:D191"/>
    <mergeCell ref="A192:B194"/>
    <mergeCell ref="C192:D192"/>
    <mergeCell ref="E192:E194"/>
    <mergeCell ref="F192:F194"/>
    <mergeCell ref="G192:G194"/>
    <mergeCell ref="H192:H194"/>
    <mergeCell ref="A186:A191"/>
    <mergeCell ref="C187:D187"/>
    <mergeCell ref="C188:D188"/>
    <mergeCell ref="C189:D189"/>
    <mergeCell ref="E189:E191"/>
    <mergeCell ref="F189:F191"/>
    <mergeCell ref="G189:G191"/>
    <mergeCell ref="C186:D186"/>
    <mergeCell ref="E186:E188"/>
    <mergeCell ref="F186:F188"/>
    <mergeCell ref="G186:G188"/>
    <mergeCell ref="H186:H188"/>
    <mergeCell ref="I186:I188"/>
    <mergeCell ref="I192:I194"/>
    <mergeCell ref="C193:D193"/>
    <mergeCell ref="C194:D194"/>
    <mergeCell ref="A183:B185"/>
    <mergeCell ref="C183:D183"/>
    <mergeCell ref="E183:E185"/>
    <mergeCell ref="F183:F185"/>
    <mergeCell ref="G183:G185"/>
    <mergeCell ref="H183:H185"/>
    <mergeCell ref="A178:K178"/>
    <mergeCell ref="A179:K179"/>
    <mergeCell ref="A181:B182"/>
    <mergeCell ref="C181:D181"/>
    <mergeCell ref="F181:G181"/>
    <mergeCell ref="H181:I181"/>
    <mergeCell ref="J181:K181"/>
    <mergeCell ref="C182:D182"/>
    <mergeCell ref="I183:I185"/>
    <mergeCell ref="C184:D184"/>
    <mergeCell ref="C185:D185"/>
    <mergeCell ref="A172:K172"/>
    <mergeCell ref="A174:K174"/>
    <mergeCell ref="A177:K177"/>
    <mergeCell ref="B160:C160"/>
    <mergeCell ref="F160:G160"/>
    <mergeCell ref="B161:C161"/>
    <mergeCell ref="F161:G161"/>
    <mergeCell ref="B162:C162"/>
    <mergeCell ref="F162:G162"/>
    <mergeCell ref="B165:K166"/>
    <mergeCell ref="A165:A166"/>
    <mergeCell ref="A158:A159"/>
    <mergeCell ref="B158:C159"/>
    <mergeCell ref="D158:D159"/>
    <mergeCell ref="E158:E159"/>
    <mergeCell ref="F158:G159"/>
    <mergeCell ref="H158:K158"/>
    <mergeCell ref="A163:E163"/>
    <mergeCell ref="F163:G163"/>
    <mergeCell ref="A167:K167"/>
    <mergeCell ref="B151:C151"/>
    <mergeCell ref="F151:G151"/>
    <mergeCell ref="B152:C152"/>
    <mergeCell ref="F152:G152"/>
    <mergeCell ref="B153:C153"/>
    <mergeCell ref="F153:G153"/>
    <mergeCell ref="A154:E154"/>
    <mergeCell ref="F154:G154"/>
    <mergeCell ref="A156:K156"/>
    <mergeCell ref="B148:C148"/>
    <mergeCell ref="F148:G148"/>
    <mergeCell ref="B149:C149"/>
    <mergeCell ref="F149:G149"/>
    <mergeCell ref="B150:C150"/>
    <mergeCell ref="F150:G150"/>
    <mergeCell ref="B145:C145"/>
    <mergeCell ref="F145:G145"/>
    <mergeCell ref="B146:C146"/>
    <mergeCell ref="F146:G146"/>
    <mergeCell ref="B147:C147"/>
    <mergeCell ref="F147:G147"/>
    <mergeCell ref="B142:C142"/>
    <mergeCell ref="F142:G142"/>
    <mergeCell ref="B143:C143"/>
    <mergeCell ref="F143:G143"/>
    <mergeCell ref="B144:C144"/>
    <mergeCell ref="F144:G144"/>
    <mergeCell ref="B139:C139"/>
    <mergeCell ref="F139:G139"/>
    <mergeCell ref="B140:C140"/>
    <mergeCell ref="F140:G140"/>
    <mergeCell ref="B141:C141"/>
    <mergeCell ref="F141:G141"/>
    <mergeCell ref="B136:C136"/>
    <mergeCell ref="F136:G136"/>
    <mergeCell ref="B137:C137"/>
    <mergeCell ref="F137:G137"/>
    <mergeCell ref="B138:C138"/>
    <mergeCell ref="F138:G138"/>
    <mergeCell ref="B132:C132"/>
    <mergeCell ref="F132:G132"/>
    <mergeCell ref="B133:C133"/>
    <mergeCell ref="F133:G133"/>
    <mergeCell ref="B135:C135"/>
    <mergeCell ref="F135:G135"/>
    <mergeCell ref="B134:C134"/>
    <mergeCell ref="F134:G134"/>
    <mergeCell ref="B129:C129"/>
    <mergeCell ref="F129:G129"/>
    <mergeCell ref="B130:C130"/>
    <mergeCell ref="F130:G130"/>
    <mergeCell ref="B131:C131"/>
    <mergeCell ref="F131:G131"/>
    <mergeCell ref="B126:C126"/>
    <mergeCell ref="F126:G126"/>
    <mergeCell ref="B127:C127"/>
    <mergeCell ref="F127:G127"/>
    <mergeCell ref="B128:C128"/>
    <mergeCell ref="F128:G128"/>
    <mergeCell ref="B123:C123"/>
    <mergeCell ref="F123:G123"/>
    <mergeCell ref="B124:C124"/>
    <mergeCell ref="F124:G124"/>
    <mergeCell ref="B125:C125"/>
    <mergeCell ref="F125:G125"/>
    <mergeCell ref="B117:C117"/>
    <mergeCell ref="F117:G117"/>
    <mergeCell ref="B121:C121"/>
    <mergeCell ref="F121:G121"/>
    <mergeCell ref="B122:C122"/>
    <mergeCell ref="F122:G122"/>
    <mergeCell ref="B119:C119"/>
    <mergeCell ref="F119:G119"/>
    <mergeCell ref="B120:C120"/>
    <mergeCell ref="F120:G120"/>
    <mergeCell ref="B114:C114"/>
    <mergeCell ref="F114:G114"/>
    <mergeCell ref="B115:C115"/>
    <mergeCell ref="F115:G115"/>
    <mergeCell ref="B116:C116"/>
    <mergeCell ref="F116:G116"/>
    <mergeCell ref="B111:C111"/>
    <mergeCell ref="F111:G111"/>
    <mergeCell ref="B112:C112"/>
    <mergeCell ref="F112:G112"/>
    <mergeCell ref="B113:C113"/>
    <mergeCell ref="F113:G113"/>
    <mergeCell ref="B108:C108"/>
    <mergeCell ref="F108:G108"/>
    <mergeCell ref="B109:C109"/>
    <mergeCell ref="F109:G109"/>
    <mergeCell ref="B110:C110"/>
    <mergeCell ref="F110:G110"/>
    <mergeCell ref="B105:C105"/>
    <mergeCell ref="F105:G105"/>
    <mergeCell ref="B106:C106"/>
    <mergeCell ref="F106:G106"/>
    <mergeCell ref="B107:C107"/>
    <mergeCell ref="F107:G107"/>
    <mergeCell ref="B102:C102"/>
    <mergeCell ref="F102:G102"/>
    <mergeCell ref="B103:C103"/>
    <mergeCell ref="F103:G103"/>
    <mergeCell ref="B104:C104"/>
    <mergeCell ref="F104:G104"/>
    <mergeCell ref="A73:B73"/>
    <mergeCell ref="A75:K75"/>
    <mergeCell ref="A77:K77"/>
    <mergeCell ref="A98:K98"/>
    <mergeCell ref="A100:A101"/>
    <mergeCell ref="B100:C101"/>
    <mergeCell ref="D100:D101"/>
    <mergeCell ref="E100:E101"/>
    <mergeCell ref="F100:G101"/>
    <mergeCell ref="H100:K100"/>
    <mergeCell ref="A66:K66"/>
    <mergeCell ref="A68:K68"/>
    <mergeCell ref="A70:B70"/>
    <mergeCell ref="A71:B71"/>
    <mergeCell ref="A72:B72"/>
    <mergeCell ref="A53:K53"/>
    <mergeCell ref="A54:K54"/>
    <mergeCell ref="A57:K57"/>
    <mergeCell ref="A55:K55"/>
    <mergeCell ref="A58:K58"/>
    <mergeCell ref="A60:K60"/>
    <mergeCell ref="A62:K62"/>
    <mergeCell ref="A63:K63"/>
    <mergeCell ref="A48:K48"/>
    <mergeCell ref="A33:K33"/>
    <mergeCell ref="A35:K35"/>
    <mergeCell ref="A37:K37"/>
    <mergeCell ref="A39:K39"/>
    <mergeCell ref="A40:K40"/>
    <mergeCell ref="A41:K41"/>
    <mergeCell ref="A49:K49"/>
    <mergeCell ref="A51:K51"/>
    <mergeCell ref="A4:K4"/>
    <mergeCell ref="A6:K6"/>
    <mergeCell ref="A10:K10"/>
    <mergeCell ref="A11:K11"/>
    <mergeCell ref="A13:K13"/>
    <mergeCell ref="A16:K16"/>
    <mergeCell ref="B118:C118"/>
    <mergeCell ref="F118:G118"/>
    <mergeCell ref="A25:K25"/>
    <mergeCell ref="A27:K27"/>
    <mergeCell ref="A28:K28"/>
    <mergeCell ref="A30:K30"/>
    <mergeCell ref="A31:K31"/>
    <mergeCell ref="A32:K32"/>
    <mergeCell ref="A18:K18"/>
    <mergeCell ref="A19:K19"/>
    <mergeCell ref="B21:K21"/>
    <mergeCell ref="B22:K22"/>
    <mergeCell ref="B23:K23"/>
    <mergeCell ref="B24:K24"/>
    <mergeCell ref="A42:K42"/>
    <mergeCell ref="A43:K43"/>
    <mergeCell ref="A45:K45"/>
    <mergeCell ref="A47:K47"/>
  </mergeCells>
  <pageMargins left="0.7" right="0.7" top="0.75" bottom="0.75" header="0.3" footer="0.3"/>
  <pageSetup paperSize="9"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5"/>
  <sheetViews>
    <sheetView topLeftCell="A79" zoomScale="70" zoomScaleNormal="70" workbookViewId="0">
      <selection activeCell="H114" sqref="H114"/>
    </sheetView>
  </sheetViews>
  <sheetFormatPr defaultRowHeight="12.75"/>
  <cols>
    <col min="1" max="1" width="4.7109375" style="261" bestFit="1" customWidth="1"/>
    <col min="2" max="2" width="12.42578125" style="261" bestFit="1" customWidth="1"/>
    <col min="3" max="3" width="55.7109375" style="261" customWidth="1"/>
    <col min="4" max="4" width="10.42578125" style="262" bestFit="1" customWidth="1"/>
    <col min="5" max="5" width="12.7109375" style="263" customWidth="1"/>
    <col min="6" max="6" width="39.42578125" style="261" customWidth="1"/>
    <col min="7" max="7" width="9.7109375" style="262" customWidth="1"/>
    <col min="8" max="256" width="9.140625" style="261"/>
    <col min="257" max="257" width="4.7109375" style="261" bestFit="1" customWidth="1"/>
    <col min="258" max="258" width="12.42578125" style="261" bestFit="1" customWidth="1"/>
    <col min="259" max="259" width="55.7109375" style="261" customWidth="1"/>
    <col min="260" max="260" width="10.42578125" style="261" bestFit="1" customWidth="1"/>
    <col min="261" max="261" width="12.7109375" style="261" customWidth="1"/>
    <col min="262" max="262" width="39.42578125" style="261" customWidth="1"/>
    <col min="263" max="263" width="9.7109375" style="261" customWidth="1"/>
    <col min="264" max="512" width="9.140625" style="261"/>
    <col min="513" max="513" width="4.7109375" style="261" bestFit="1" customWidth="1"/>
    <col min="514" max="514" width="12.42578125" style="261" bestFit="1" customWidth="1"/>
    <col min="515" max="515" width="55.7109375" style="261" customWidth="1"/>
    <col min="516" max="516" width="10.42578125" style="261" bestFit="1" customWidth="1"/>
    <col min="517" max="517" width="12.7109375" style="261" customWidth="1"/>
    <col min="518" max="518" width="39.42578125" style="261" customWidth="1"/>
    <col min="519" max="519" width="9.7109375" style="261" customWidth="1"/>
    <col min="520" max="768" width="9.140625" style="261"/>
    <col min="769" max="769" width="4.7109375" style="261" bestFit="1" customWidth="1"/>
    <col min="770" max="770" width="12.42578125" style="261" bestFit="1" customWidth="1"/>
    <col min="771" max="771" width="55.7109375" style="261" customWidth="1"/>
    <col min="772" max="772" width="10.42578125" style="261" bestFit="1" customWidth="1"/>
    <col min="773" max="773" width="12.7109375" style="261" customWidth="1"/>
    <col min="774" max="774" width="39.42578125" style="261" customWidth="1"/>
    <col min="775" max="775" width="9.7109375" style="261" customWidth="1"/>
    <col min="776" max="1024" width="9.140625" style="261"/>
    <col min="1025" max="1025" width="4.7109375" style="261" bestFit="1" customWidth="1"/>
    <col min="1026" max="1026" width="12.42578125" style="261" bestFit="1" customWidth="1"/>
    <col min="1027" max="1027" width="55.7109375" style="261" customWidth="1"/>
    <col min="1028" max="1028" width="10.42578125" style="261" bestFit="1" customWidth="1"/>
    <col min="1029" max="1029" width="12.7109375" style="261" customWidth="1"/>
    <col min="1030" max="1030" width="39.42578125" style="261" customWidth="1"/>
    <col min="1031" max="1031" width="9.7109375" style="261" customWidth="1"/>
    <col min="1032" max="1280" width="9.140625" style="261"/>
    <col min="1281" max="1281" width="4.7109375" style="261" bestFit="1" customWidth="1"/>
    <col min="1282" max="1282" width="12.42578125" style="261" bestFit="1" customWidth="1"/>
    <col min="1283" max="1283" width="55.7109375" style="261" customWidth="1"/>
    <col min="1284" max="1284" width="10.42578125" style="261" bestFit="1" customWidth="1"/>
    <col min="1285" max="1285" width="12.7109375" style="261" customWidth="1"/>
    <col min="1286" max="1286" width="39.42578125" style="261" customWidth="1"/>
    <col min="1287" max="1287" width="9.7109375" style="261" customWidth="1"/>
    <col min="1288" max="1536" width="9.140625" style="261"/>
    <col min="1537" max="1537" width="4.7109375" style="261" bestFit="1" customWidth="1"/>
    <col min="1538" max="1538" width="12.42578125" style="261" bestFit="1" customWidth="1"/>
    <col min="1539" max="1539" width="55.7109375" style="261" customWidth="1"/>
    <col min="1540" max="1540" width="10.42578125" style="261" bestFit="1" customWidth="1"/>
    <col min="1541" max="1541" width="12.7109375" style="261" customWidth="1"/>
    <col min="1542" max="1542" width="39.42578125" style="261" customWidth="1"/>
    <col min="1543" max="1543" width="9.7109375" style="261" customWidth="1"/>
    <col min="1544" max="1792" width="9.140625" style="261"/>
    <col min="1793" max="1793" width="4.7109375" style="261" bestFit="1" customWidth="1"/>
    <col min="1794" max="1794" width="12.42578125" style="261" bestFit="1" customWidth="1"/>
    <col min="1795" max="1795" width="55.7109375" style="261" customWidth="1"/>
    <col min="1796" max="1796" width="10.42578125" style="261" bestFit="1" customWidth="1"/>
    <col min="1797" max="1797" width="12.7109375" style="261" customWidth="1"/>
    <col min="1798" max="1798" width="39.42578125" style="261" customWidth="1"/>
    <col min="1799" max="1799" width="9.7109375" style="261" customWidth="1"/>
    <col min="1800" max="2048" width="9.140625" style="261"/>
    <col min="2049" max="2049" width="4.7109375" style="261" bestFit="1" customWidth="1"/>
    <col min="2050" max="2050" width="12.42578125" style="261" bestFit="1" customWidth="1"/>
    <col min="2051" max="2051" width="55.7109375" style="261" customWidth="1"/>
    <col min="2052" max="2052" width="10.42578125" style="261" bestFit="1" customWidth="1"/>
    <col min="2053" max="2053" width="12.7109375" style="261" customWidth="1"/>
    <col min="2054" max="2054" width="39.42578125" style="261" customWidth="1"/>
    <col min="2055" max="2055" width="9.7109375" style="261" customWidth="1"/>
    <col min="2056" max="2304" width="9.140625" style="261"/>
    <col min="2305" max="2305" width="4.7109375" style="261" bestFit="1" customWidth="1"/>
    <col min="2306" max="2306" width="12.42578125" style="261" bestFit="1" customWidth="1"/>
    <col min="2307" max="2307" width="55.7109375" style="261" customWidth="1"/>
    <col min="2308" max="2308" width="10.42578125" style="261" bestFit="1" customWidth="1"/>
    <col min="2309" max="2309" width="12.7109375" style="261" customWidth="1"/>
    <col min="2310" max="2310" width="39.42578125" style="261" customWidth="1"/>
    <col min="2311" max="2311" width="9.7109375" style="261" customWidth="1"/>
    <col min="2312" max="2560" width="9.140625" style="261"/>
    <col min="2561" max="2561" width="4.7109375" style="261" bestFit="1" customWidth="1"/>
    <col min="2562" max="2562" width="12.42578125" style="261" bestFit="1" customWidth="1"/>
    <col min="2563" max="2563" width="55.7109375" style="261" customWidth="1"/>
    <col min="2564" max="2564" width="10.42578125" style="261" bestFit="1" customWidth="1"/>
    <col min="2565" max="2565" width="12.7109375" style="261" customWidth="1"/>
    <col min="2566" max="2566" width="39.42578125" style="261" customWidth="1"/>
    <col min="2567" max="2567" width="9.7109375" style="261" customWidth="1"/>
    <col min="2568" max="2816" width="9.140625" style="261"/>
    <col min="2817" max="2817" width="4.7109375" style="261" bestFit="1" customWidth="1"/>
    <col min="2818" max="2818" width="12.42578125" style="261" bestFit="1" customWidth="1"/>
    <col min="2819" max="2819" width="55.7109375" style="261" customWidth="1"/>
    <col min="2820" max="2820" width="10.42578125" style="261" bestFit="1" customWidth="1"/>
    <col min="2821" max="2821" width="12.7109375" style="261" customWidth="1"/>
    <col min="2822" max="2822" width="39.42578125" style="261" customWidth="1"/>
    <col min="2823" max="2823" width="9.7109375" style="261" customWidth="1"/>
    <col min="2824" max="3072" width="9.140625" style="261"/>
    <col min="3073" max="3073" width="4.7109375" style="261" bestFit="1" customWidth="1"/>
    <col min="3074" max="3074" width="12.42578125" style="261" bestFit="1" customWidth="1"/>
    <col min="3075" max="3075" width="55.7109375" style="261" customWidth="1"/>
    <col min="3076" max="3076" width="10.42578125" style="261" bestFit="1" customWidth="1"/>
    <col min="3077" max="3077" width="12.7109375" style="261" customWidth="1"/>
    <col min="3078" max="3078" width="39.42578125" style="261" customWidth="1"/>
    <col min="3079" max="3079" width="9.7109375" style="261" customWidth="1"/>
    <col min="3080" max="3328" width="9.140625" style="261"/>
    <col min="3329" max="3329" width="4.7109375" style="261" bestFit="1" customWidth="1"/>
    <col min="3330" max="3330" width="12.42578125" style="261" bestFit="1" customWidth="1"/>
    <col min="3331" max="3331" width="55.7109375" style="261" customWidth="1"/>
    <col min="3332" max="3332" width="10.42578125" style="261" bestFit="1" customWidth="1"/>
    <col min="3333" max="3333" width="12.7109375" style="261" customWidth="1"/>
    <col min="3334" max="3334" width="39.42578125" style="261" customWidth="1"/>
    <col min="3335" max="3335" width="9.7109375" style="261" customWidth="1"/>
    <col min="3336" max="3584" width="9.140625" style="261"/>
    <col min="3585" max="3585" width="4.7109375" style="261" bestFit="1" customWidth="1"/>
    <col min="3586" max="3586" width="12.42578125" style="261" bestFit="1" customWidth="1"/>
    <col min="3587" max="3587" width="55.7109375" style="261" customWidth="1"/>
    <col min="3588" max="3588" width="10.42578125" style="261" bestFit="1" customWidth="1"/>
    <col min="3589" max="3589" width="12.7109375" style="261" customWidth="1"/>
    <col min="3590" max="3590" width="39.42578125" style="261" customWidth="1"/>
    <col min="3591" max="3591" width="9.7109375" style="261" customWidth="1"/>
    <col min="3592" max="3840" width="9.140625" style="261"/>
    <col min="3841" max="3841" width="4.7109375" style="261" bestFit="1" customWidth="1"/>
    <col min="3842" max="3842" width="12.42578125" style="261" bestFit="1" customWidth="1"/>
    <col min="3843" max="3843" width="55.7109375" style="261" customWidth="1"/>
    <col min="3844" max="3844" width="10.42578125" style="261" bestFit="1" customWidth="1"/>
    <col min="3845" max="3845" width="12.7109375" style="261" customWidth="1"/>
    <col min="3846" max="3846" width="39.42578125" style="261" customWidth="1"/>
    <col min="3847" max="3847" width="9.7109375" style="261" customWidth="1"/>
    <col min="3848" max="4096" width="9.140625" style="261"/>
    <col min="4097" max="4097" width="4.7109375" style="261" bestFit="1" customWidth="1"/>
    <col min="4098" max="4098" width="12.42578125" style="261" bestFit="1" customWidth="1"/>
    <col min="4099" max="4099" width="55.7109375" style="261" customWidth="1"/>
    <col min="4100" max="4100" width="10.42578125" style="261" bestFit="1" customWidth="1"/>
    <col min="4101" max="4101" width="12.7109375" style="261" customWidth="1"/>
    <col min="4102" max="4102" width="39.42578125" style="261" customWidth="1"/>
    <col min="4103" max="4103" width="9.7109375" style="261" customWidth="1"/>
    <col min="4104" max="4352" width="9.140625" style="261"/>
    <col min="4353" max="4353" width="4.7109375" style="261" bestFit="1" customWidth="1"/>
    <col min="4354" max="4354" width="12.42578125" style="261" bestFit="1" customWidth="1"/>
    <col min="4355" max="4355" width="55.7109375" style="261" customWidth="1"/>
    <col min="4356" max="4356" width="10.42578125" style="261" bestFit="1" customWidth="1"/>
    <col min="4357" max="4357" width="12.7109375" style="261" customWidth="1"/>
    <col min="4358" max="4358" width="39.42578125" style="261" customWidth="1"/>
    <col min="4359" max="4359" width="9.7109375" style="261" customWidth="1"/>
    <col min="4360" max="4608" width="9.140625" style="261"/>
    <col min="4609" max="4609" width="4.7109375" style="261" bestFit="1" customWidth="1"/>
    <col min="4610" max="4610" width="12.42578125" style="261" bestFit="1" customWidth="1"/>
    <col min="4611" max="4611" width="55.7109375" style="261" customWidth="1"/>
    <col min="4612" max="4612" width="10.42578125" style="261" bestFit="1" customWidth="1"/>
    <col min="4613" max="4613" width="12.7109375" style="261" customWidth="1"/>
    <col min="4614" max="4614" width="39.42578125" style="261" customWidth="1"/>
    <col min="4615" max="4615" width="9.7109375" style="261" customWidth="1"/>
    <col min="4616" max="4864" width="9.140625" style="261"/>
    <col min="4865" max="4865" width="4.7109375" style="261" bestFit="1" customWidth="1"/>
    <col min="4866" max="4866" width="12.42578125" style="261" bestFit="1" customWidth="1"/>
    <col min="4867" max="4867" width="55.7109375" style="261" customWidth="1"/>
    <col min="4868" max="4868" width="10.42578125" style="261" bestFit="1" customWidth="1"/>
    <col min="4869" max="4869" width="12.7109375" style="261" customWidth="1"/>
    <col min="4870" max="4870" width="39.42578125" style="261" customWidth="1"/>
    <col min="4871" max="4871" width="9.7109375" style="261" customWidth="1"/>
    <col min="4872" max="5120" width="9.140625" style="261"/>
    <col min="5121" max="5121" width="4.7109375" style="261" bestFit="1" customWidth="1"/>
    <col min="5122" max="5122" width="12.42578125" style="261" bestFit="1" customWidth="1"/>
    <col min="5123" max="5123" width="55.7109375" style="261" customWidth="1"/>
    <col min="5124" max="5124" width="10.42578125" style="261" bestFit="1" customWidth="1"/>
    <col min="5125" max="5125" width="12.7109375" style="261" customWidth="1"/>
    <col min="5126" max="5126" width="39.42578125" style="261" customWidth="1"/>
    <col min="5127" max="5127" width="9.7109375" style="261" customWidth="1"/>
    <col min="5128" max="5376" width="9.140625" style="261"/>
    <col min="5377" max="5377" width="4.7109375" style="261" bestFit="1" customWidth="1"/>
    <col min="5378" max="5378" width="12.42578125" style="261" bestFit="1" customWidth="1"/>
    <col min="5379" max="5379" width="55.7109375" style="261" customWidth="1"/>
    <col min="5380" max="5380" width="10.42578125" style="261" bestFit="1" customWidth="1"/>
    <col min="5381" max="5381" width="12.7109375" style="261" customWidth="1"/>
    <col min="5382" max="5382" width="39.42578125" style="261" customWidth="1"/>
    <col min="5383" max="5383" width="9.7109375" style="261" customWidth="1"/>
    <col min="5384" max="5632" width="9.140625" style="261"/>
    <col min="5633" max="5633" width="4.7109375" style="261" bestFit="1" customWidth="1"/>
    <col min="5634" max="5634" width="12.42578125" style="261" bestFit="1" customWidth="1"/>
    <col min="5635" max="5635" width="55.7109375" style="261" customWidth="1"/>
    <col min="5636" max="5636" width="10.42578125" style="261" bestFit="1" customWidth="1"/>
    <col min="5637" max="5637" width="12.7109375" style="261" customWidth="1"/>
    <col min="5638" max="5638" width="39.42578125" style="261" customWidth="1"/>
    <col min="5639" max="5639" width="9.7109375" style="261" customWidth="1"/>
    <col min="5640" max="5888" width="9.140625" style="261"/>
    <col min="5889" max="5889" width="4.7109375" style="261" bestFit="1" customWidth="1"/>
    <col min="5890" max="5890" width="12.42578125" style="261" bestFit="1" customWidth="1"/>
    <col min="5891" max="5891" width="55.7109375" style="261" customWidth="1"/>
    <col min="5892" max="5892" width="10.42578125" style="261" bestFit="1" customWidth="1"/>
    <col min="5893" max="5893" width="12.7109375" style="261" customWidth="1"/>
    <col min="5894" max="5894" width="39.42578125" style="261" customWidth="1"/>
    <col min="5895" max="5895" width="9.7109375" style="261" customWidth="1"/>
    <col min="5896" max="6144" width="9.140625" style="261"/>
    <col min="6145" max="6145" width="4.7109375" style="261" bestFit="1" customWidth="1"/>
    <col min="6146" max="6146" width="12.42578125" style="261" bestFit="1" customWidth="1"/>
    <col min="6147" max="6147" width="55.7109375" style="261" customWidth="1"/>
    <col min="6148" max="6148" width="10.42578125" style="261" bestFit="1" customWidth="1"/>
    <col min="6149" max="6149" width="12.7109375" style="261" customWidth="1"/>
    <col min="6150" max="6150" width="39.42578125" style="261" customWidth="1"/>
    <col min="6151" max="6151" width="9.7109375" style="261" customWidth="1"/>
    <col min="6152" max="6400" width="9.140625" style="261"/>
    <col min="6401" max="6401" width="4.7109375" style="261" bestFit="1" customWidth="1"/>
    <col min="6402" max="6402" width="12.42578125" style="261" bestFit="1" customWidth="1"/>
    <col min="6403" max="6403" width="55.7109375" style="261" customWidth="1"/>
    <col min="6404" max="6404" width="10.42578125" style="261" bestFit="1" customWidth="1"/>
    <col min="6405" max="6405" width="12.7109375" style="261" customWidth="1"/>
    <col min="6406" max="6406" width="39.42578125" style="261" customWidth="1"/>
    <col min="6407" max="6407" width="9.7109375" style="261" customWidth="1"/>
    <col min="6408" max="6656" width="9.140625" style="261"/>
    <col min="6657" max="6657" width="4.7109375" style="261" bestFit="1" customWidth="1"/>
    <col min="6658" max="6658" width="12.42578125" style="261" bestFit="1" customWidth="1"/>
    <col min="6659" max="6659" width="55.7109375" style="261" customWidth="1"/>
    <col min="6660" max="6660" width="10.42578125" style="261" bestFit="1" customWidth="1"/>
    <col min="6661" max="6661" width="12.7109375" style="261" customWidth="1"/>
    <col min="6662" max="6662" width="39.42578125" style="261" customWidth="1"/>
    <col min="6663" max="6663" width="9.7109375" style="261" customWidth="1"/>
    <col min="6664" max="6912" width="9.140625" style="261"/>
    <col min="6913" max="6913" width="4.7109375" style="261" bestFit="1" customWidth="1"/>
    <col min="6914" max="6914" width="12.42578125" style="261" bestFit="1" customWidth="1"/>
    <col min="6915" max="6915" width="55.7109375" style="261" customWidth="1"/>
    <col min="6916" max="6916" width="10.42578125" style="261" bestFit="1" customWidth="1"/>
    <col min="6917" max="6917" width="12.7109375" style="261" customWidth="1"/>
    <col min="6918" max="6918" width="39.42578125" style="261" customWidth="1"/>
    <col min="6919" max="6919" width="9.7109375" style="261" customWidth="1"/>
    <col min="6920" max="7168" width="9.140625" style="261"/>
    <col min="7169" max="7169" width="4.7109375" style="261" bestFit="1" customWidth="1"/>
    <col min="7170" max="7170" width="12.42578125" style="261" bestFit="1" customWidth="1"/>
    <col min="7171" max="7171" width="55.7109375" style="261" customWidth="1"/>
    <col min="7172" max="7172" width="10.42578125" style="261" bestFit="1" customWidth="1"/>
    <col min="7173" max="7173" width="12.7109375" style="261" customWidth="1"/>
    <col min="7174" max="7174" width="39.42578125" style="261" customWidth="1"/>
    <col min="7175" max="7175" width="9.7109375" style="261" customWidth="1"/>
    <col min="7176" max="7424" width="9.140625" style="261"/>
    <col min="7425" max="7425" width="4.7109375" style="261" bestFit="1" customWidth="1"/>
    <col min="7426" max="7426" width="12.42578125" style="261" bestFit="1" customWidth="1"/>
    <col min="7427" max="7427" width="55.7109375" style="261" customWidth="1"/>
    <col min="7428" max="7428" width="10.42578125" style="261" bestFit="1" customWidth="1"/>
    <col min="7429" max="7429" width="12.7109375" style="261" customWidth="1"/>
    <col min="7430" max="7430" width="39.42578125" style="261" customWidth="1"/>
    <col min="7431" max="7431" width="9.7109375" style="261" customWidth="1"/>
    <col min="7432" max="7680" width="9.140625" style="261"/>
    <col min="7681" max="7681" width="4.7109375" style="261" bestFit="1" customWidth="1"/>
    <col min="7682" max="7682" width="12.42578125" style="261" bestFit="1" customWidth="1"/>
    <col min="7683" max="7683" width="55.7109375" style="261" customWidth="1"/>
    <col min="7684" max="7684" width="10.42578125" style="261" bestFit="1" customWidth="1"/>
    <col min="7685" max="7685" width="12.7109375" style="261" customWidth="1"/>
    <col min="7686" max="7686" width="39.42578125" style="261" customWidth="1"/>
    <col min="7687" max="7687" width="9.7109375" style="261" customWidth="1"/>
    <col min="7688" max="7936" width="9.140625" style="261"/>
    <col min="7937" max="7937" width="4.7109375" style="261" bestFit="1" customWidth="1"/>
    <col min="7938" max="7938" width="12.42578125" style="261" bestFit="1" customWidth="1"/>
    <col min="7939" max="7939" width="55.7109375" style="261" customWidth="1"/>
    <col min="7940" max="7940" width="10.42578125" style="261" bestFit="1" customWidth="1"/>
    <col min="7941" max="7941" width="12.7109375" style="261" customWidth="1"/>
    <col min="7942" max="7942" width="39.42578125" style="261" customWidth="1"/>
    <col min="7943" max="7943" width="9.7109375" style="261" customWidth="1"/>
    <col min="7944" max="8192" width="9.140625" style="261"/>
    <col min="8193" max="8193" width="4.7109375" style="261" bestFit="1" customWidth="1"/>
    <col min="8194" max="8194" width="12.42578125" style="261" bestFit="1" customWidth="1"/>
    <col min="8195" max="8195" width="55.7109375" style="261" customWidth="1"/>
    <col min="8196" max="8196" width="10.42578125" style="261" bestFit="1" customWidth="1"/>
    <col min="8197" max="8197" width="12.7109375" style="261" customWidth="1"/>
    <col min="8198" max="8198" width="39.42578125" style="261" customWidth="1"/>
    <col min="8199" max="8199" width="9.7109375" style="261" customWidth="1"/>
    <col min="8200" max="8448" width="9.140625" style="261"/>
    <col min="8449" max="8449" width="4.7109375" style="261" bestFit="1" customWidth="1"/>
    <col min="8450" max="8450" width="12.42578125" style="261" bestFit="1" customWidth="1"/>
    <col min="8451" max="8451" width="55.7109375" style="261" customWidth="1"/>
    <col min="8452" max="8452" width="10.42578125" style="261" bestFit="1" customWidth="1"/>
    <col min="8453" max="8453" width="12.7109375" style="261" customWidth="1"/>
    <col min="8454" max="8454" width="39.42578125" style="261" customWidth="1"/>
    <col min="8455" max="8455" width="9.7109375" style="261" customWidth="1"/>
    <col min="8456" max="8704" width="9.140625" style="261"/>
    <col min="8705" max="8705" width="4.7109375" style="261" bestFit="1" customWidth="1"/>
    <col min="8706" max="8706" width="12.42578125" style="261" bestFit="1" customWidth="1"/>
    <col min="8707" max="8707" width="55.7109375" style="261" customWidth="1"/>
    <col min="8708" max="8708" width="10.42578125" style="261" bestFit="1" customWidth="1"/>
    <col min="8709" max="8709" width="12.7109375" style="261" customWidth="1"/>
    <col min="8710" max="8710" width="39.42578125" style="261" customWidth="1"/>
    <col min="8711" max="8711" width="9.7109375" style="261" customWidth="1"/>
    <col min="8712" max="8960" width="9.140625" style="261"/>
    <col min="8961" max="8961" width="4.7109375" style="261" bestFit="1" customWidth="1"/>
    <col min="8962" max="8962" width="12.42578125" style="261" bestFit="1" customWidth="1"/>
    <col min="8963" max="8963" width="55.7109375" style="261" customWidth="1"/>
    <col min="8964" max="8964" width="10.42578125" style="261" bestFit="1" customWidth="1"/>
    <col min="8965" max="8965" width="12.7109375" style="261" customWidth="1"/>
    <col min="8966" max="8966" width="39.42578125" style="261" customWidth="1"/>
    <col min="8967" max="8967" width="9.7109375" style="261" customWidth="1"/>
    <col min="8968" max="9216" width="9.140625" style="261"/>
    <col min="9217" max="9217" width="4.7109375" style="261" bestFit="1" customWidth="1"/>
    <col min="9218" max="9218" width="12.42578125" style="261" bestFit="1" customWidth="1"/>
    <col min="9219" max="9219" width="55.7109375" style="261" customWidth="1"/>
    <col min="9220" max="9220" width="10.42578125" style="261" bestFit="1" customWidth="1"/>
    <col min="9221" max="9221" width="12.7109375" style="261" customWidth="1"/>
    <col min="9222" max="9222" width="39.42578125" style="261" customWidth="1"/>
    <col min="9223" max="9223" width="9.7109375" style="261" customWidth="1"/>
    <col min="9224" max="9472" width="9.140625" style="261"/>
    <col min="9473" max="9473" width="4.7109375" style="261" bestFit="1" customWidth="1"/>
    <col min="9474" max="9474" width="12.42578125" style="261" bestFit="1" customWidth="1"/>
    <col min="9475" max="9475" width="55.7109375" style="261" customWidth="1"/>
    <col min="9476" max="9476" width="10.42578125" style="261" bestFit="1" customWidth="1"/>
    <col min="9477" max="9477" width="12.7109375" style="261" customWidth="1"/>
    <col min="9478" max="9478" width="39.42578125" style="261" customWidth="1"/>
    <col min="9479" max="9479" width="9.7109375" style="261" customWidth="1"/>
    <col min="9480" max="9728" width="9.140625" style="261"/>
    <col min="9729" max="9729" width="4.7109375" style="261" bestFit="1" customWidth="1"/>
    <col min="9730" max="9730" width="12.42578125" style="261" bestFit="1" customWidth="1"/>
    <col min="9731" max="9731" width="55.7109375" style="261" customWidth="1"/>
    <col min="9732" max="9732" width="10.42578125" style="261" bestFit="1" customWidth="1"/>
    <col min="9733" max="9733" width="12.7109375" style="261" customWidth="1"/>
    <col min="9734" max="9734" width="39.42578125" style="261" customWidth="1"/>
    <col min="9735" max="9735" width="9.7109375" style="261" customWidth="1"/>
    <col min="9736" max="9984" width="9.140625" style="261"/>
    <col min="9985" max="9985" width="4.7109375" style="261" bestFit="1" customWidth="1"/>
    <col min="9986" max="9986" width="12.42578125" style="261" bestFit="1" customWidth="1"/>
    <col min="9987" max="9987" width="55.7109375" style="261" customWidth="1"/>
    <col min="9988" max="9988" width="10.42578125" style="261" bestFit="1" customWidth="1"/>
    <col min="9989" max="9989" width="12.7109375" style="261" customWidth="1"/>
    <col min="9990" max="9990" width="39.42578125" style="261" customWidth="1"/>
    <col min="9991" max="9991" width="9.7109375" style="261" customWidth="1"/>
    <col min="9992" max="10240" width="9.140625" style="261"/>
    <col min="10241" max="10241" width="4.7109375" style="261" bestFit="1" customWidth="1"/>
    <col min="10242" max="10242" width="12.42578125" style="261" bestFit="1" customWidth="1"/>
    <col min="10243" max="10243" width="55.7109375" style="261" customWidth="1"/>
    <col min="10244" max="10244" width="10.42578125" style="261" bestFit="1" customWidth="1"/>
    <col min="10245" max="10245" width="12.7109375" style="261" customWidth="1"/>
    <col min="10246" max="10246" width="39.42578125" style="261" customWidth="1"/>
    <col min="10247" max="10247" width="9.7109375" style="261" customWidth="1"/>
    <col min="10248" max="10496" width="9.140625" style="261"/>
    <col min="10497" max="10497" width="4.7109375" style="261" bestFit="1" customWidth="1"/>
    <col min="10498" max="10498" width="12.42578125" style="261" bestFit="1" customWidth="1"/>
    <col min="10499" max="10499" width="55.7109375" style="261" customWidth="1"/>
    <col min="10500" max="10500" width="10.42578125" style="261" bestFit="1" customWidth="1"/>
    <col min="10501" max="10501" width="12.7109375" style="261" customWidth="1"/>
    <col min="10502" max="10502" width="39.42578125" style="261" customWidth="1"/>
    <col min="10503" max="10503" width="9.7109375" style="261" customWidth="1"/>
    <col min="10504" max="10752" width="9.140625" style="261"/>
    <col min="10753" max="10753" width="4.7109375" style="261" bestFit="1" customWidth="1"/>
    <col min="10754" max="10754" width="12.42578125" style="261" bestFit="1" customWidth="1"/>
    <col min="10755" max="10755" width="55.7109375" style="261" customWidth="1"/>
    <col min="10756" max="10756" width="10.42578125" style="261" bestFit="1" customWidth="1"/>
    <col min="10757" max="10757" width="12.7109375" style="261" customWidth="1"/>
    <col min="10758" max="10758" width="39.42578125" style="261" customWidth="1"/>
    <col min="10759" max="10759" width="9.7109375" style="261" customWidth="1"/>
    <col min="10760" max="11008" width="9.140625" style="261"/>
    <col min="11009" max="11009" width="4.7109375" style="261" bestFit="1" customWidth="1"/>
    <col min="11010" max="11010" width="12.42578125" style="261" bestFit="1" customWidth="1"/>
    <col min="11011" max="11011" width="55.7109375" style="261" customWidth="1"/>
    <col min="11012" max="11012" width="10.42578125" style="261" bestFit="1" customWidth="1"/>
    <col min="11013" max="11013" width="12.7109375" style="261" customWidth="1"/>
    <col min="11014" max="11014" width="39.42578125" style="261" customWidth="1"/>
    <col min="11015" max="11015" width="9.7109375" style="261" customWidth="1"/>
    <col min="11016" max="11264" width="9.140625" style="261"/>
    <col min="11265" max="11265" width="4.7109375" style="261" bestFit="1" customWidth="1"/>
    <col min="11266" max="11266" width="12.42578125" style="261" bestFit="1" customWidth="1"/>
    <col min="11267" max="11267" width="55.7109375" style="261" customWidth="1"/>
    <col min="11268" max="11268" width="10.42578125" style="261" bestFit="1" customWidth="1"/>
    <col min="11269" max="11269" width="12.7109375" style="261" customWidth="1"/>
    <col min="11270" max="11270" width="39.42578125" style="261" customWidth="1"/>
    <col min="11271" max="11271" width="9.7109375" style="261" customWidth="1"/>
    <col min="11272" max="11520" width="9.140625" style="261"/>
    <col min="11521" max="11521" width="4.7109375" style="261" bestFit="1" customWidth="1"/>
    <col min="11522" max="11522" width="12.42578125" style="261" bestFit="1" customWidth="1"/>
    <col min="11523" max="11523" width="55.7109375" style="261" customWidth="1"/>
    <col min="11524" max="11524" width="10.42578125" style="261" bestFit="1" customWidth="1"/>
    <col min="11525" max="11525" width="12.7109375" style="261" customWidth="1"/>
    <col min="11526" max="11526" width="39.42578125" style="261" customWidth="1"/>
    <col min="11527" max="11527" width="9.7109375" style="261" customWidth="1"/>
    <col min="11528" max="11776" width="9.140625" style="261"/>
    <col min="11777" max="11777" width="4.7109375" style="261" bestFit="1" customWidth="1"/>
    <col min="11778" max="11778" width="12.42578125" style="261" bestFit="1" customWidth="1"/>
    <col min="11779" max="11779" width="55.7109375" style="261" customWidth="1"/>
    <col min="11780" max="11780" width="10.42578125" style="261" bestFit="1" customWidth="1"/>
    <col min="11781" max="11781" width="12.7109375" style="261" customWidth="1"/>
    <col min="11782" max="11782" width="39.42578125" style="261" customWidth="1"/>
    <col min="11783" max="11783" width="9.7109375" style="261" customWidth="1"/>
    <col min="11784" max="12032" width="9.140625" style="261"/>
    <col min="12033" max="12033" width="4.7109375" style="261" bestFit="1" customWidth="1"/>
    <col min="12034" max="12034" width="12.42578125" style="261" bestFit="1" customWidth="1"/>
    <col min="12035" max="12035" width="55.7109375" style="261" customWidth="1"/>
    <col min="12036" max="12036" width="10.42578125" style="261" bestFit="1" customWidth="1"/>
    <col min="12037" max="12037" width="12.7109375" style="261" customWidth="1"/>
    <col min="12038" max="12038" width="39.42578125" style="261" customWidth="1"/>
    <col min="12039" max="12039" width="9.7109375" style="261" customWidth="1"/>
    <col min="12040" max="12288" width="9.140625" style="261"/>
    <col min="12289" max="12289" width="4.7109375" style="261" bestFit="1" customWidth="1"/>
    <col min="12290" max="12290" width="12.42578125" style="261" bestFit="1" customWidth="1"/>
    <col min="12291" max="12291" width="55.7109375" style="261" customWidth="1"/>
    <col min="12292" max="12292" width="10.42578125" style="261" bestFit="1" customWidth="1"/>
    <col min="12293" max="12293" width="12.7109375" style="261" customWidth="1"/>
    <col min="12294" max="12294" width="39.42578125" style="261" customWidth="1"/>
    <col min="12295" max="12295" width="9.7109375" style="261" customWidth="1"/>
    <col min="12296" max="12544" width="9.140625" style="261"/>
    <col min="12545" max="12545" width="4.7109375" style="261" bestFit="1" customWidth="1"/>
    <col min="12546" max="12546" width="12.42578125" style="261" bestFit="1" customWidth="1"/>
    <col min="12547" max="12547" width="55.7109375" style="261" customWidth="1"/>
    <col min="12548" max="12548" width="10.42578125" style="261" bestFit="1" customWidth="1"/>
    <col min="12549" max="12549" width="12.7109375" style="261" customWidth="1"/>
    <col min="12550" max="12550" width="39.42578125" style="261" customWidth="1"/>
    <col min="12551" max="12551" width="9.7109375" style="261" customWidth="1"/>
    <col min="12552" max="12800" width="9.140625" style="261"/>
    <col min="12801" max="12801" width="4.7109375" style="261" bestFit="1" customWidth="1"/>
    <col min="12802" max="12802" width="12.42578125" style="261" bestFit="1" customWidth="1"/>
    <col min="12803" max="12803" width="55.7109375" style="261" customWidth="1"/>
    <col min="12804" max="12804" width="10.42578125" style="261" bestFit="1" customWidth="1"/>
    <col min="12805" max="12805" width="12.7109375" style="261" customWidth="1"/>
    <col min="12806" max="12806" width="39.42578125" style="261" customWidth="1"/>
    <col min="12807" max="12807" width="9.7109375" style="261" customWidth="1"/>
    <col min="12808" max="13056" width="9.140625" style="261"/>
    <col min="13057" max="13057" width="4.7109375" style="261" bestFit="1" customWidth="1"/>
    <col min="13058" max="13058" width="12.42578125" style="261" bestFit="1" customWidth="1"/>
    <col min="13059" max="13059" width="55.7109375" style="261" customWidth="1"/>
    <col min="13060" max="13060" width="10.42578125" style="261" bestFit="1" customWidth="1"/>
    <col min="13061" max="13061" width="12.7109375" style="261" customWidth="1"/>
    <col min="13062" max="13062" width="39.42578125" style="261" customWidth="1"/>
    <col min="13063" max="13063" width="9.7109375" style="261" customWidth="1"/>
    <col min="13064" max="13312" width="9.140625" style="261"/>
    <col min="13313" max="13313" width="4.7109375" style="261" bestFit="1" customWidth="1"/>
    <col min="13314" max="13314" width="12.42578125" style="261" bestFit="1" customWidth="1"/>
    <col min="13315" max="13315" width="55.7109375" style="261" customWidth="1"/>
    <col min="13316" max="13316" width="10.42578125" style="261" bestFit="1" customWidth="1"/>
    <col min="13317" max="13317" width="12.7109375" style="261" customWidth="1"/>
    <col min="13318" max="13318" width="39.42578125" style="261" customWidth="1"/>
    <col min="13319" max="13319" width="9.7109375" style="261" customWidth="1"/>
    <col min="13320" max="13568" width="9.140625" style="261"/>
    <col min="13569" max="13569" width="4.7109375" style="261" bestFit="1" customWidth="1"/>
    <col min="13570" max="13570" width="12.42578125" style="261" bestFit="1" customWidth="1"/>
    <col min="13571" max="13571" width="55.7109375" style="261" customWidth="1"/>
    <col min="13572" max="13572" width="10.42578125" style="261" bestFit="1" customWidth="1"/>
    <col min="13573" max="13573" width="12.7109375" style="261" customWidth="1"/>
    <col min="13574" max="13574" width="39.42578125" style="261" customWidth="1"/>
    <col min="13575" max="13575" width="9.7109375" style="261" customWidth="1"/>
    <col min="13576" max="13824" width="9.140625" style="261"/>
    <col min="13825" max="13825" width="4.7109375" style="261" bestFit="1" customWidth="1"/>
    <col min="13826" max="13826" width="12.42578125" style="261" bestFit="1" customWidth="1"/>
    <col min="13827" max="13827" width="55.7109375" style="261" customWidth="1"/>
    <col min="13828" max="13828" width="10.42578125" style="261" bestFit="1" customWidth="1"/>
    <col min="13829" max="13829" width="12.7109375" style="261" customWidth="1"/>
    <col min="13830" max="13830" width="39.42578125" style="261" customWidth="1"/>
    <col min="13831" max="13831" width="9.7109375" style="261" customWidth="1"/>
    <col min="13832" max="14080" width="9.140625" style="261"/>
    <col min="14081" max="14081" width="4.7109375" style="261" bestFit="1" customWidth="1"/>
    <col min="14082" max="14082" width="12.42578125" style="261" bestFit="1" customWidth="1"/>
    <col min="14083" max="14083" width="55.7109375" style="261" customWidth="1"/>
    <col min="14084" max="14084" width="10.42578125" style="261" bestFit="1" customWidth="1"/>
    <col min="14085" max="14085" width="12.7109375" style="261" customWidth="1"/>
    <col min="14086" max="14086" width="39.42578125" style="261" customWidth="1"/>
    <col min="14087" max="14087" width="9.7109375" style="261" customWidth="1"/>
    <col min="14088" max="14336" width="9.140625" style="261"/>
    <col min="14337" max="14337" width="4.7109375" style="261" bestFit="1" customWidth="1"/>
    <col min="14338" max="14338" width="12.42578125" style="261" bestFit="1" customWidth="1"/>
    <col min="14339" max="14339" width="55.7109375" style="261" customWidth="1"/>
    <col min="14340" max="14340" width="10.42578125" style="261" bestFit="1" customWidth="1"/>
    <col min="14341" max="14341" width="12.7109375" style="261" customWidth="1"/>
    <col min="14342" max="14342" width="39.42578125" style="261" customWidth="1"/>
    <col min="14343" max="14343" width="9.7109375" style="261" customWidth="1"/>
    <col min="14344" max="14592" width="9.140625" style="261"/>
    <col min="14593" max="14593" width="4.7109375" style="261" bestFit="1" customWidth="1"/>
    <col min="14594" max="14594" width="12.42578125" style="261" bestFit="1" customWidth="1"/>
    <col min="14595" max="14595" width="55.7109375" style="261" customWidth="1"/>
    <col min="14596" max="14596" width="10.42578125" style="261" bestFit="1" customWidth="1"/>
    <col min="14597" max="14597" width="12.7109375" style="261" customWidth="1"/>
    <col min="14598" max="14598" width="39.42578125" style="261" customWidth="1"/>
    <col min="14599" max="14599" width="9.7109375" style="261" customWidth="1"/>
    <col min="14600" max="14848" width="9.140625" style="261"/>
    <col min="14849" max="14849" width="4.7109375" style="261" bestFit="1" customWidth="1"/>
    <col min="14850" max="14850" width="12.42578125" style="261" bestFit="1" customWidth="1"/>
    <col min="14851" max="14851" width="55.7109375" style="261" customWidth="1"/>
    <col min="14852" max="14852" width="10.42578125" style="261" bestFit="1" customWidth="1"/>
    <col min="14853" max="14853" width="12.7109375" style="261" customWidth="1"/>
    <col min="14854" max="14854" width="39.42578125" style="261" customWidth="1"/>
    <col min="14855" max="14855" width="9.7109375" style="261" customWidth="1"/>
    <col min="14856" max="15104" width="9.140625" style="261"/>
    <col min="15105" max="15105" width="4.7109375" style="261" bestFit="1" customWidth="1"/>
    <col min="15106" max="15106" width="12.42578125" style="261" bestFit="1" customWidth="1"/>
    <col min="15107" max="15107" width="55.7109375" style="261" customWidth="1"/>
    <col min="15108" max="15108" width="10.42578125" style="261" bestFit="1" customWidth="1"/>
    <col min="15109" max="15109" width="12.7109375" style="261" customWidth="1"/>
    <col min="15110" max="15110" width="39.42578125" style="261" customWidth="1"/>
    <col min="15111" max="15111" width="9.7109375" style="261" customWidth="1"/>
    <col min="15112" max="15360" width="9.140625" style="261"/>
    <col min="15361" max="15361" width="4.7109375" style="261" bestFit="1" customWidth="1"/>
    <col min="15362" max="15362" width="12.42578125" style="261" bestFit="1" customWidth="1"/>
    <col min="15363" max="15363" width="55.7109375" style="261" customWidth="1"/>
    <col min="15364" max="15364" width="10.42578125" style="261" bestFit="1" customWidth="1"/>
    <col min="15365" max="15365" width="12.7109375" style="261" customWidth="1"/>
    <col min="15366" max="15366" width="39.42578125" style="261" customWidth="1"/>
    <col min="15367" max="15367" width="9.7109375" style="261" customWidth="1"/>
    <col min="15368" max="15616" width="9.140625" style="261"/>
    <col min="15617" max="15617" width="4.7109375" style="261" bestFit="1" customWidth="1"/>
    <col min="15618" max="15618" width="12.42578125" style="261" bestFit="1" customWidth="1"/>
    <col min="15619" max="15619" width="55.7109375" style="261" customWidth="1"/>
    <col min="15620" max="15620" width="10.42578125" style="261" bestFit="1" customWidth="1"/>
    <col min="15621" max="15621" width="12.7109375" style="261" customWidth="1"/>
    <col min="15622" max="15622" width="39.42578125" style="261" customWidth="1"/>
    <col min="15623" max="15623" width="9.7109375" style="261" customWidth="1"/>
    <col min="15624" max="15872" width="9.140625" style="261"/>
    <col min="15873" max="15873" width="4.7109375" style="261" bestFit="1" customWidth="1"/>
    <col min="15874" max="15874" width="12.42578125" style="261" bestFit="1" customWidth="1"/>
    <col min="15875" max="15875" width="55.7109375" style="261" customWidth="1"/>
    <col min="15876" max="15876" width="10.42578125" style="261" bestFit="1" customWidth="1"/>
    <col min="15877" max="15877" width="12.7109375" style="261" customWidth="1"/>
    <col min="15878" max="15878" width="39.42578125" style="261" customWidth="1"/>
    <col min="15879" max="15879" width="9.7109375" style="261" customWidth="1"/>
    <col min="15880" max="16128" width="9.140625" style="261"/>
    <col min="16129" max="16129" width="4.7109375" style="261" bestFit="1" customWidth="1"/>
    <col min="16130" max="16130" width="12.42578125" style="261" bestFit="1" customWidth="1"/>
    <col min="16131" max="16131" width="55.7109375" style="261" customWidth="1"/>
    <col min="16132" max="16132" width="10.42578125" style="261" bestFit="1" customWidth="1"/>
    <col min="16133" max="16133" width="12.7109375" style="261" customWidth="1"/>
    <col min="16134" max="16134" width="39.42578125" style="261" customWidth="1"/>
    <col min="16135" max="16135" width="9.7109375" style="261" customWidth="1"/>
    <col min="16136" max="16384" width="9.140625" style="261"/>
  </cols>
  <sheetData>
    <row r="1" spans="1:13" ht="13.5" thickBot="1"/>
    <row r="2" spans="1:13" ht="15.75" thickBot="1">
      <c r="B2" s="1284" t="s">
        <v>626</v>
      </c>
      <c r="C2" s="1285" t="s">
        <v>113</v>
      </c>
      <c r="D2" s="1285"/>
      <c r="E2" s="1285"/>
      <c r="F2" s="1285"/>
      <c r="G2" s="1285"/>
      <c r="H2" s="1285" t="s">
        <v>113</v>
      </c>
      <c r="I2" s="1285" t="s">
        <v>113</v>
      </c>
      <c r="J2" s="1285" t="s">
        <v>113</v>
      </c>
      <c r="K2" s="1285" t="s">
        <v>113</v>
      </c>
      <c r="L2" s="264"/>
    </row>
    <row r="3" spans="1:13">
      <c r="A3" s="265" t="s">
        <v>113</v>
      </c>
      <c r="B3" s="266" t="s">
        <v>627</v>
      </c>
      <c r="C3" s="267">
        <v>2015</v>
      </c>
      <c r="D3" s="268"/>
      <c r="E3" s="269"/>
      <c r="F3" s="270"/>
      <c r="G3" s="268"/>
      <c r="H3" s="271" t="s">
        <v>113</v>
      </c>
      <c r="I3" s="272" t="s">
        <v>113</v>
      </c>
      <c r="J3" s="272" t="s">
        <v>113</v>
      </c>
      <c r="K3" s="273" t="s">
        <v>113</v>
      </c>
      <c r="L3" s="274"/>
    </row>
    <row r="4" spans="1:13">
      <c r="A4" s="265" t="s">
        <v>113</v>
      </c>
      <c r="B4" s="266" t="s">
        <v>628</v>
      </c>
      <c r="C4" s="275" t="s">
        <v>629</v>
      </c>
      <c r="D4" s="276"/>
      <c r="E4" s="277"/>
      <c r="F4" s="278"/>
      <c r="G4" s="276"/>
      <c r="H4" s="279" t="s">
        <v>113</v>
      </c>
      <c r="I4" s="280" t="s">
        <v>113</v>
      </c>
      <c r="J4" s="280" t="s">
        <v>113</v>
      </c>
      <c r="K4" s="281" t="s">
        <v>113</v>
      </c>
      <c r="L4" s="282"/>
    </row>
    <row r="5" spans="1:13">
      <c r="A5" s="265" t="s">
        <v>113</v>
      </c>
      <c r="B5" s="266" t="s">
        <v>630</v>
      </c>
      <c r="C5" s="275" t="s">
        <v>631</v>
      </c>
      <c r="D5" s="276"/>
      <c r="E5" s="277"/>
      <c r="F5" s="278"/>
      <c r="G5" s="276"/>
      <c r="H5" s="279" t="s">
        <v>113</v>
      </c>
      <c r="I5" s="280" t="s">
        <v>113</v>
      </c>
      <c r="J5" s="280" t="s">
        <v>113</v>
      </c>
      <c r="K5" s="281" t="s">
        <v>113</v>
      </c>
      <c r="L5" s="282"/>
    </row>
    <row r="6" spans="1:13" ht="13.5" thickBot="1">
      <c r="A6" s="283" t="s">
        <v>113</v>
      </c>
      <c r="B6" s="284" t="s">
        <v>113</v>
      </c>
      <c r="C6" s="285" t="s">
        <v>113</v>
      </c>
      <c r="D6" s="286"/>
      <c r="E6" s="287"/>
      <c r="F6" s="288"/>
      <c r="G6" s="286"/>
      <c r="H6" s="289" t="s">
        <v>113</v>
      </c>
      <c r="I6" s="290" t="s">
        <v>113</v>
      </c>
      <c r="J6" s="291" t="s">
        <v>113</v>
      </c>
      <c r="K6" s="291" t="s">
        <v>113</v>
      </c>
      <c r="L6" s="292" t="s">
        <v>113</v>
      </c>
    </row>
    <row r="7" spans="1:13" ht="21.6" customHeight="1" thickBot="1">
      <c r="A7" s="261" t="s">
        <v>113</v>
      </c>
      <c r="B7" s="1286" t="s">
        <v>632</v>
      </c>
      <c r="C7" s="1288" t="s">
        <v>73</v>
      </c>
      <c r="D7" s="1290" t="s">
        <v>74</v>
      </c>
      <c r="E7" s="1292" t="s">
        <v>75</v>
      </c>
      <c r="F7" s="1290" t="s">
        <v>76</v>
      </c>
      <c r="G7" s="1294" t="s">
        <v>633</v>
      </c>
      <c r="H7" s="1296" t="s">
        <v>634</v>
      </c>
      <c r="I7" s="1297" t="s">
        <v>113</v>
      </c>
      <c r="J7" s="1297" t="s">
        <v>113</v>
      </c>
      <c r="K7" s="1297" t="s">
        <v>113</v>
      </c>
      <c r="L7" s="1298" t="s">
        <v>113</v>
      </c>
      <c r="M7" s="261" t="s">
        <v>113</v>
      </c>
    </row>
    <row r="8" spans="1:13" ht="30" customHeight="1" thickBot="1">
      <c r="A8" s="261" t="s">
        <v>113</v>
      </c>
      <c r="B8" s="1287" t="s">
        <v>113</v>
      </c>
      <c r="C8" s="1289" t="s">
        <v>113</v>
      </c>
      <c r="D8" s="1291" t="s">
        <v>113</v>
      </c>
      <c r="E8" s="1293" t="s">
        <v>113</v>
      </c>
      <c r="F8" s="1291" t="s">
        <v>113</v>
      </c>
      <c r="G8" s="1295"/>
      <c r="H8" s="293" t="s">
        <v>78</v>
      </c>
      <c r="I8" s="294" t="s">
        <v>79</v>
      </c>
      <c r="J8" s="295" t="s">
        <v>80</v>
      </c>
      <c r="K8" s="296" t="s">
        <v>43</v>
      </c>
      <c r="L8" s="297" t="s">
        <v>54</v>
      </c>
      <c r="M8" s="261" t="s">
        <v>113</v>
      </c>
    </row>
    <row r="9" spans="1:13" ht="16.5" customHeight="1">
      <c r="A9" s="261" t="s">
        <v>113</v>
      </c>
      <c r="B9" s="298" t="s">
        <v>635</v>
      </c>
      <c r="C9" s="299" t="s">
        <v>636</v>
      </c>
      <c r="D9" s="300"/>
      <c r="E9" s="301"/>
      <c r="F9" s="302"/>
      <c r="G9" s="300"/>
      <c r="H9" s="303">
        <v>0</v>
      </c>
      <c r="I9" s="304">
        <v>0</v>
      </c>
      <c r="J9" s="305">
        <v>0</v>
      </c>
      <c r="K9" s="306">
        <v>0</v>
      </c>
      <c r="L9" s="307">
        <v>0</v>
      </c>
      <c r="M9" s="261" t="s">
        <v>113</v>
      </c>
    </row>
    <row r="10" spans="1:13" ht="16.5" customHeight="1">
      <c r="B10" s="308"/>
      <c r="C10" s="309"/>
      <c r="D10" s="310"/>
      <c r="E10" s="311"/>
      <c r="F10" s="312"/>
      <c r="G10" s="313"/>
      <c r="H10" s="314"/>
      <c r="I10" s="315"/>
      <c r="J10" s="316"/>
      <c r="K10" s="317"/>
      <c r="L10" s="318"/>
    </row>
    <row r="11" spans="1:13" ht="16.5" customHeight="1">
      <c r="A11" s="261" t="s">
        <v>113</v>
      </c>
      <c r="B11" s="308" t="s">
        <v>637</v>
      </c>
      <c r="C11" s="309" t="s">
        <v>638</v>
      </c>
      <c r="D11" s="310"/>
      <c r="E11" s="311"/>
      <c r="F11" s="312"/>
      <c r="G11" s="313"/>
      <c r="H11" s="314">
        <v>0</v>
      </c>
      <c r="I11" s="315">
        <v>0</v>
      </c>
      <c r="J11" s="316">
        <v>0</v>
      </c>
      <c r="K11" s="317">
        <v>0</v>
      </c>
      <c r="L11" s="318">
        <v>0</v>
      </c>
      <c r="M11" s="261" t="s">
        <v>113</v>
      </c>
    </row>
    <row r="12" spans="1:13" ht="16.5" customHeight="1">
      <c r="B12" s="308"/>
      <c r="C12" s="309"/>
      <c r="D12" s="310"/>
      <c r="E12" s="311"/>
      <c r="F12" s="312"/>
      <c r="G12" s="313"/>
      <c r="H12" s="314"/>
      <c r="I12" s="315"/>
      <c r="J12" s="316"/>
      <c r="K12" s="317"/>
      <c r="L12" s="318"/>
    </row>
    <row r="13" spans="1:13" ht="16.5" customHeight="1">
      <c r="B13" s="308" t="s">
        <v>81</v>
      </c>
      <c r="C13" s="309" t="s">
        <v>82</v>
      </c>
      <c r="D13" s="310" t="s">
        <v>83</v>
      </c>
      <c r="E13" s="311">
        <v>1990</v>
      </c>
      <c r="F13" s="312" t="s">
        <v>639</v>
      </c>
      <c r="G13" s="313" t="s">
        <v>640</v>
      </c>
      <c r="H13" s="319">
        <v>1</v>
      </c>
      <c r="I13" s="320"/>
      <c r="J13" s="321"/>
      <c r="K13" s="322"/>
      <c r="L13" s="323">
        <f t="shared" ref="L13:L24" si="0">SUM(H13:K13)</f>
        <v>1</v>
      </c>
    </row>
    <row r="14" spans="1:13" ht="16.5" customHeight="1">
      <c r="B14" s="308" t="s">
        <v>81</v>
      </c>
      <c r="C14" s="309" t="s">
        <v>82</v>
      </c>
      <c r="D14" s="310" t="s">
        <v>85</v>
      </c>
      <c r="E14" s="311">
        <v>1990</v>
      </c>
      <c r="F14" s="312" t="s">
        <v>641</v>
      </c>
      <c r="G14" s="313" t="s">
        <v>640</v>
      </c>
      <c r="H14" s="319">
        <v>1</v>
      </c>
      <c r="I14" s="320"/>
      <c r="J14" s="321"/>
      <c r="K14" s="322"/>
      <c r="L14" s="323">
        <f t="shared" si="0"/>
        <v>1</v>
      </c>
    </row>
    <row r="15" spans="1:13" ht="16.5" customHeight="1">
      <c r="B15" s="308" t="s">
        <v>81</v>
      </c>
      <c r="C15" s="309" t="s">
        <v>642</v>
      </c>
      <c r="D15" s="310" t="s">
        <v>87</v>
      </c>
      <c r="E15" s="311">
        <v>1990</v>
      </c>
      <c r="F15" s="312" t="s">
        <v>641</v>
      </c>
      <c r="G15" s="313" t="s">
        <v>640</v>
      </c>
      <c r="H15" s="319">
        <v>1</v>
      </c>
      <c r="I15" s="320"/>
      <c r="J15" s="321"/>
      <c r="K15" s="322"/>
      <c r="L15" s="323">
        <f>SUM(H15:K15)</f>
        <v>1</v>
      </c>
    </row>
    <row r="16" spans="1:13" ht="16.5" customHeight="1">
      <c r="B16" s="308" t="s">
        <v>81</v>
      </c>
      <c r="C16" s="309" t="s">
        <v>82</v>
      </c>
      <c r="D16" s="310" t="s">
        <v>88</v>
      </c>
      <c r="E16" s="311">
        <v>1993</v>
      </c>
      <c r="F16" s="312" t="s">
        <v>643</v>
      </c>
      <c r="G16" s="313" t="s">
        <v>640</v>
      </c>
      <c r="H16" s="319">
        <v>1</v>
      </c>
      <c r="I16" s="320"/>
      <c r="J16" s="321"/>
      <c r="K16" s="322"/>
      <c r="L16" s="323">
        <f t="shared" si="0"/>
        <v>1</v>
      </c>
    </row>
    <row r="17" spans="2:12" ht="16.5" customHeight="1">
      <c r="B17" s="308" t="s">
        <v>81</v>
      </c>
      <c r="C17" s="309" t="s">
        <v>82</v>
      </c>
      <c r="D17" s="310" t="s">
        <v>90</v>
      </c>
      <c r="E17" s="324">
        <v>2007</v>
      </c>
      <c r="F17" s="312" t="s">
        <v>644</v>
      </c>
      <c r="G17" s="313" t="s">
        <v>645</v>
      </c>
      <c r="H17" s="319"/>
      <c r="I17" s="320"/>
      <c r="J17" s="321"/>
      <c r="K17" s="322">
        <v>1</v>
      </c>
      <c r="L17" s="323">
        <f t="shared" si="0"/>
        <v>1</v>
      </c>
    </row>
    <row r="18" spans="2:12" ht="16.5" customHeight="1">
      <c r="B18" s="308" t="s">
        <v>81</v>
      </c>
      <c r="C18" s="309" t="s">
        <v>82</v>
      </c>
      <c r="D18" s="310" t="s">
        <v>92</v>
      </c>
      <c r="E18" s="324">
        <v>2007</v>
      </c>
      <c r="F18" s="312" t="s">
        <v>644</v>
      </c>
      <c r="G18" s="313" t="s">
        <v>645</v>
      </c>
      <c r="H18" s="319"/>
      <c r="I18" s="320"/>
      <c r="J18" s="321"/>
      <c r="K18" s="322">
        <v>1</v>
      </c>
      <c r="L18" s="323">
        <f t="shared" si="0"/>
        <v>1</v>
      </c>
    </row>
    <row r="19" spans="2:12" ht="16.5" customHeight="1">
      <c r="B19" s="308" t="s">
        <v>81</v>
      </c>
      <c r="C19" s="309" t="s">
        <v>82</v>
      </c>
      <c r="D19" s="310" t="s">
        <v>93</v>
      </c>
      <c r="E19" s="324">
        <v>2007</v>
      </c>
      <c r="F19" s="312" t="s">
        <v>646</v>
      </c>
      <c r="G19" s="313" t="s">
        <v>645</v>
      </c>
      <c r="H19" s="319"/>
      <c r="I19" s="320"/>
      <c r="J19" s="321"/>
      <c r="K19" s="322">
        <v>1</v>
      </c>
      <c r="L19" s="323">
        <f t="shared" si="0"/>
        <v>1</v>
      </c>
    </row>
    <row r="20" spans="2:12" ht="16.5" customHeight="1">
      <c r="B20" s="308" t="s">
        <v>81</v>
      </c>
      <c r="C20" s="309" t="s">
        <v>82</v>
      </c>
      <c r="D20" s="310" t="s">
        <v>95</v>
      </c>
      <c r="E20" s="324">
        <v>2007</v>
      </c>
      <c r="F20" s="312" t="s">
        <v>646</v>
      </c>
      <c r="G20" s="313" t="s">
        <v>645</v>
      </c>
      <c r="H20" s="319"/>
      <c r="I20" s="320"/>
      <c r="J20" s="321"/>
      <c r="K20" s="322">
        <v>1</v>
      </c>
      <c r="L20" s="323">
        <f t="shared" si="0"/>
        <v>1</v>
      </c>
    </row>
    <row r="21" spans="2:12" ht="16.5" customHeight="1">
      <c r="B21" s="308" t="s">
        <v>81</v>
      </c>
      <c r="C21" s="309" t="s">
        <v>82</v>
      </c>
      <c r="D21" s="310" t="s">
        <v>96</v>
      </c>
      <c r="E21" s="324">
        <v>2007</v>
      </c>
      <c r="F21" s="312" t="s">
        <v>646</v>
      </c>
      <c r="G21" s="313" t="s">
        <v>645</v>
      </c>
      <c r="H21" s="319"/>
      <c r="I21" s="320"/>
      <c r="J21" s="321"/>
      <c r="K21" s="322">
        <v>1</v>
      </c>
      <c r="L21" s="323">
        <f t="shared" si="0"/>
        <v>1</v>
      </c>
    </row>
    <row r="22" spans="2:12" ht="16.5" customHeight="1">
      <c r="B22" s="308" t="s">
        <v>81</v>
      </c>
      <c r="C22" s="309" t="s">
        <v>82</v>
      </c>
      <c r="D22" s="310" t="s">
        <v>97</v>
      </c>
      <c r="E22" s="324">
        <v>2007</v>
      </c>
      <c r="F22" s="312" t="s">
        <v>644</v>
      </c>
      <c r="G22" s="313" t="s">
        <v>645</v>
      </c>
      <c r="H22" s="319"/>
      <c r="I22" s="320"/>
      <c r="J22" s="321"/>
      <c r="K22" s="322">
        <v>1</v>
      </c>
      <c r="L22" s="323">
        <f t="shared" si="0"/>
        <v>1</v>
      </c>
    </row>
    <row r="23" spans="2:12" ht="16.5" customHeight="1">
      <c r="B23" s="308" t="s">
        <v>81</v>
      </c>
      <c r="C23" s="309" t="s">
        <v>82</v>
      </c>
      <c r="D23" s="310" t="s">
        <v>98</v>
      </c>
      <c r="E23" s="324">
        <v>2007</v>
      </c>
      <c r="F23" s="312" t="s">
        <v>646</v>
      </c>
      <c r="G23" s="313" t="s">
        <v>645</v>
      </c>
      <c r="H23" s="319"/>
      <c r="I23" s="320"/>
      <c r="J23" s="321"/>
      <c r="K23" s="322">
        <v>1</v>
      </c>
      <c r="L23" s="323">
        <f t="shared" si="0"/>
        <v>1</v>
      </c>
    </row>
    <row r="24" spans="2:12" ht="16.5" customHeight="1">
      <c r="B24" s="308" t="s">
        <v>81</v>
      </c>
      <c r="C24" s="309" t="s">
        <v>82</v>
      </c>
      <c r="D24" s="310" t="s">
        <v>99</v>
      </c>
      <c r="E24" s="324">
        <v>2007</v>
      </c>
      <c r="F24" s="312" t="s">
        <v>647</v>
      </c>
      <c r="G24" s="313" t="s">
        <v>645</v>
      </c>
      <c r="H24" s="319"/>
      <c r="I24" s="320"/>
      <c r="J24" s="321"/>
      <c r="K24" s="322">
        <v>1</v>
      </c>
      <c r="L24" s="323">
        <f t="shared" si="0"/>
        <v>1</v>
      </c>
    </row>
    <row r="25" spans="2:12" ht="16.5" customHeight="1">
      <c r="B25" s="308" t="s">
        <v>81</v>
      </c>
      <c r="C25" s="309" t="s">
        <v>82</v>
      </c>
      <c r="D25" s="310" t="s">
        <v>101</v>
      </c>
      <c r="E25" s="324">
        <v>2009</v>
      </c>
      <c r="F25" s="312" t="s">
        <v>648</v>
      </c>
      <c r="G25" s="313" t="s">
        <v>645</v>
      </c>
      <c r="H25" s="319"/>
      <c r="I25" s="320"/>
      <c r="J25" s="321"/>
      <c r="K25" s="322">
        <v>1</v>
      </c>
      <c r="L25" s="323">
        <f>SUM(H25:K25)</f>
        <v>1</v>
      </c>
    </row>
    <row r="26" spans="2:12" ht="16.5" customHeight="1">
      <c r="B26" s="308" t="s">
        <v>81</v>
      </c>
      <c r="C26" s="309" t="s">
        <v>82</v>
      </c>
      <c r="D26" s="310" t="s">
        <v>104</v>
      </c>
      <c r="E26" s="324">
        <v>2010</v>
      </c>
      <c r="F26" s="312" t="s">
        <v>649</v>
      </c>
      <c r="G26" s="313" t="s">
        <v>645</v>
      </c>
      <c r="H26" s="319"/>
      <c r="I26" s="320"/>
      <c r="J26" s="321"/>
      <c r="K26" s="322">
        <v>1</v>
      </c>
      <c r="L26" s="323">
        <f>SUM(H26:K26)</f>
        <v>1</v>
      </c>
    </row>
    <row r="27" spans="2:12" ht="16.5" customHeight="1">
      <c r="B27" s="308" t="s">
        <v>81</v>
      </c>
      <c r="C27" s="309" t="s">
        <v>82</v>
      </c>
      <c r="D27" s="310" t="s">
        <v>107</v>
      </c>
      <c r="E27" s="324">
        <v>2010</v>
      </c>
      <c r="F27" s="312" t="s">
        <v>649</v>
      </c>
      <c r="G27" s="313" t="s">
        <v>645</v>
      </c>
      <c r="H27" s="319"/>
      <c r="I27" s="320"/>
      <c r="J27" s="321"/>
      <c r="K27" s="322">
        <v>1</v>
      </c>
      <c r="L27" s="323">
        <f>SUM(H27:K27)</f>
        <v>1</v>
      </c>
    </row>
    <row r="28" spans="2:12" ht="16.5" customHeight="1">
      <c r="B28" s="325" t="s">
        <v>81</v>
      </c>
      <c r="C28" s="326" t="s">
        <v>82</v>
      </c>
      <c r="D28" s="310" t="s">
        <v>108</v>
      </c>
      <c r="E28" s="327">
        <v>2010</v>
      </c>
      <c r="F28" s="328" t="s">
        <v>649</v>
      </c>
      <c r="G28" s="310" t="s">
        <v>645</v>
      </c>
      <c r="H28" s="322"/>
      <c r="I28" s="329"/>
      <c r="J28" s="330"/>
      <c r="K28" s="322">
        <v>1</v>
      </c>
      <c r="L28" s="323">
        <f>SUM(H28:K28)</f>
        <v>1</v>
      </c>
    </row>
    <row r="29" spans="2:12" ht="16.5" customHeight="1">
      <c r="B29" s="444" t="s">
        <v>81</v>
      </c>
      <c r="C29" s="445" t="s">
        <v>82</v>
      </c>
      <c r="D29" s="446" t="s">
        <v>753</v>
      </c>
      <c r="E29" s="447">
        <v>2013</v>
      </c>
      <c r="F29" s="448" t="s">
        <v>754</v>
      </c>
      <c r="G29" s="446" t="s">
        <v>645</v>
      </c>
      <c r="H29" s="449"/>
      <c r="I29" s="450"/>
      <c r="J29" s="451"/>
      <c r="K29" s="449">
        <v>1</v>
      </c>
      <c r="L29" s="452">
        <v>1</v>
      </c>
    </row>
    <row r="30" spans="2:12" ht="16.5" customHeight="1">
      <c r="B30" s="308"/>
      <c r="C30" s="309"/>
      <c r="D30" s="310"/>
      <c r="E30" s="311"/>
      <c r="F30" s="312"/>
      <c r="G30" s="313"/>
      <c r="H30" s="314">
        <f>SUM(H13:H29)</f>
        <v>4</v>
      </c>
      <c r="I30" s="315">
        <f>SUM(I13:I28)</f>
        <v>0</v>
      </c>
      <c r="J30" s="316">
        <f>SUM(J13:J28)</f>
        <v>0</v>
      </c>
      <c r="K30" s="314">
        <f>SUM(K13:K29)</f>
        <v>13</v>
      </c>
      <c r="L30" s="316">
        <f>SUM(L13:L29)</f>
        <v>17</v>
      </c>
    </row>
    <row r="31" spans="2:12" ht="16.5" customHeight="1">
      <c r="B31" s="308"/>
      <c r="C31" s="309"/>
      <c r="D31" s="310"/>
      <c r="E31" s="311"/>
      <c r="F31" s="312"/>
      <c r="G31" s="313"/>
      <c r="H31" s="319"/>
      <c r="I31" s="320"/>
      <c r="J31" s="321"/>
      <c r="K31" s="322"/>
      <c r="L31" s="331"/>
    </row>
    <row r="32" spans="2:12" ht="16.5" customHeight="1">
      <c r="B32" s="308" t="s">
        <v>650</v>
      </c>
      <c r="C32" s="309" t="s">
        <v>651</v>
      </c>
      <c r="D32" s="310"/>
      <c r="E32" s="311"/>
      <c r="F32" s="312"/>
      <c r="G32" s="313"/>
      <c r="H32" s="314">
        <v>0</v>
      </c>
      <c r="I32" s="315">
        <v>0</v>
      </c>
      <c r="J32" s="316">
        <v>0</v>
      </c>
      <c r="K32" s="314">
        <v>0</v>
      </c>
      <c r="L32" s="316">
        <v>0</v>
      </c>
    </row>
    <row r="33" spans="1:13" ht="16.5" customHeight="1">
      <c r="B33" s="308"/>
      <c r="C33" s="309"/>
      <c r="D33" s="310"/>
      <c r="E33" s="311"/>
      <c r="F33" s="312"/>
      <c r="G33" s="313"/>
      <c r="H33" s="319"/>
      <c r="I33" s="320"/>
      <c r="J33" s="321"/>
      <c r="K33" s="322"/>
      <c r="L33" s="331"/>
    </row>
    <row r="34" spans="1:13" ht="16.5" customHeight="1">
      <c r="A34" s="261" t="s">
        <v>113</v>
      </c>
      <c r="B34" s="308" t="s">
        <v>652</v>
      </c>
      <c r="C34" s="309" t="s">
        <v>653</v>
      </c>
      <c r="D34" s="310"/>
      <c r="E34" s="311"/>
      <c r="F34" s="312"/>
      <c r="G34" s="313"/>
      <c r="H34" s="314">
        <v>0</v>
      </c>
      <c r="I34" s="315">
        <v>0</v>
      </c>
      <c r="J34" s="316">
        <v>0</v>
      </c>
      <c r="K34" s="317">
        <v>0</v>
      </c>
      <c r="L34" s="318">
        <v>0</v>
      </c>
      <c r="M34" s="261" t="s">
        <v>113</v>
      </c>
    </row>
    <row r="35" spans="1:13" ht="16.5" customHeight="1">
      <c r="B35" s="308"/>
      <c r="C35" s="309"/>
      <c r="D35" s="310"/>
      <c r="E35" s="311"/>
      <c r="F35" s="312"/>
      <c r="G35" s="313"/>
      <c r="H35" s="319"/>
      <c r="I35" s="320"/>
      <c r="J35" s="321"/>
      <c r="K35" s="322"/>
      <c r="L35" s="331"/>
    </row>
    <row r="36" spans="1:13" ht="16.5" customHeight="1">
      <c r="A36" s="261" t="s">
        <v>113</v>
      </c>
      <c r="B36" s="308" t="s">
        <v>109</v>
      </c>
      <c r="C36" s="309" t="s">
        <v>110</v>
      </c>
      <c r="D36" s="310" t="s">
        <v>111</v>
      </c>
      <c r="E36" s="311">
        <v>1999</v>
      </c>
      <c r="F36" s="312" t="s">
        <v>654</v>
      </c>
      <c r="G36" s="313" t="s">
        <v>645</v>
      </c>
      <c r="H36" s="319"/>
      <c r="I36" s="320" t="s">
        <v>113</v>
      </c>
      <c r="J36" s="321">
        <v>1</v>
      </c>
      <c r="K36" s="322"/>
      <c r="L36" s="323">
        <f t="shared" ref="L36:L41" si="1">SUM(H36:K36)</f>
        <v>1</v>
      </c>
      <c r="M36" s="261" t="s">
        <v>113</v>
      </c>
    </row>
    <row r="37" spans="1:13" ht="16.5" customHeight="1">
      <c r="B37" s="308" t="s">
        <v>109</v>
      </c>
      <c r="C37" s="309" t="s">
        <v>110</v>
      </c>
      <c r="D37" s="310" t="s">
        <v>114</v>
      </c>
      <c r="E37" s="324">
        <v>2007</v>
      </c>
      <c r="F37" s="312" t="s">
        <v>655</v>
      </c>
      <c r="G37" s="313" t="s">
        <v>645</v>
      </c>
      <c r="H37" s="319"/>
      <c r="I37" s="320"/>
      <c r="J37" s="321"/>
      <c r="K37" s="322">
        <v>1</v>
      </c>
      <c r="L37" s="323">
        <f t="shared" si="1"/>
        <v>1</v>
      </c>
    </row>
    <row r="38" spans="1:13" ht="16.5" customHeight="1">
      <c r="B38" s="308" t="s">
        <v>109</v>
      </c>
      <c r="C38" s="309" t="s">
        <v>110</v>
      </c>
      <c r="D38" s="310" t="s">
        <v>116</v>
      </c>
      <c r="E38" s="324">
        <v>2007</v>
      </c>
      <c r="F38" s="312" t="s">
        <v>655</v>
      </c>
      <c r="G38" s="313" t="s">
        <v>645</v>
      </c>
      <c r="H38" s="319"/>
      <c r="I38" s="320"/>
      <c r="J38" s="321"/>
      <c r="K38" s="322">
        <v>1</v>
      </c>
      <c r="L38" s="323">
        <f t="shared" si="1"/>
        <v>1</v>
      </c>
    </row>
    <row r="39" spans="1:13" ht="27" customHeight="1">
      <c r="B39" s="308" t="s">
        <v>109</v>
      </c>
      <c r="C39" s="309" t="s">
        <v>110</v>
      </c>
      <c r="D39" s="310" t="s">
        <v>117</v>
      </c>
      <c r="E39" s="324">
        <v>2007</v>
      </c>
      <c r="F39" s="332" t="s">
        <v>656</v>
      </c>
      <c r="G39" s="313" t="s">
        <v>645</v>
      </c>
      <c r="H39" s="319"/>
      <c r="I39" s="320"/>
      <c r="J39" s="321"/>
      <c r="K39" s="322">
        <v>1</v>
      </c>
      <c r="L39" s="330">
        <f t="shared" si="1"/>
        <v>1</v>
      </c>
    </row>
    <row r="40" spans="1:13" ht="16.5" customHeight="1">
      <c r="B40" s="308" t="s">
        <v>109</v>
      </c>
      <c r="C40" s="309" t="s">
        <v>110</v>
      </c>
      <c r="D40" s="310" t="s">
        <v>119</v>
      </c>
      <c r="E40" s="324">
        <v>2007</v>
      </c>
      <c r="F40" s="312" t="s">
        <v>655</v>
      </c>
      <c r="G40" s="313" t="s">
        <v>645</v>
      </c>
      <c r="H40" s="319"/>
      <c r="I40" s="320"/>
      <c r="J40" s="321"/>
      <c r="K40" s="322">
        <v>1</v>
      </c>
      <c r="L40" s="323">
        <f t="shared" si="1"/>
        <v>1</v>
      </c>
    </row>
    <row r="41" spans="1:13" ht="16.5" customHeight="1">
      <c r="B41" s="461" t="s">
        <v>109</v>
      </c>
      <c r="C41" s="462" t="s">
        <v>110</v>
      </c>
      <c r="D41" s="463" t="s">
        <v>120</v>
      </c>
      <c r="E41" s="464">
        <v>2012</v>
      </c>
      <c r="F41" s="465" t="s">
        <v>657</v>
      </c>
      <c r="G41" s="466" t="s">
        <v>645</v>
      </c>
      <c r="H41" s="467"/>
      <c r="I41" s="468"/>
      <c r="J41" s="469"/>
      <c r="K41" s="470">
        <v>1</v>
      </c>
      <c r="L41" s="471">
        <f t="shared" si="1"/>
        <v>1</v>
      </c>
    </row>
    <row r="42" spans="1:13" ht="16.5" customHeight="1">
      <c r="B42" s="308"/>
      <c r="C42" s="309"/>
      <c r="D42" s="337"/>
      <c r="E42" s="324"/>
      <c r="F42" s="312"/>
      <c r="G42" s="313"/>
      <c r="H42" s="314">
        <f>SUM(H36:H41)</f>
        <v>0</v>
      </c>
      <c r="I42" s="314">
        <f>SUM(I36:I41)</f>
        <v>0</v>
      </c>
      <c r="J42" s="316">
        <f>SUM(J36:J41)</f>
        <v>1</v>
      </c>
      <c r="K42" s="314">
        <f>SUM(K36:K41)</f>
        <v>5</v>
      </c>
      <c r="L42" s="316">
        <f>SUM(L36:L41)</f>
        <v>6</v>
      </c>
    </row>
    <row r="43" spans="1:13" ht="16.5" customHeight="1">
      <c r="B43" s="308"/>
      <c r="C43" s="309"/>
      <c r="D43" s="310"/>
      <c r="E43" s="311"/>
      <c r="F43" s="312"/>
      <c r="G43" s="313"/>
      <c r="H43" s="319"/>
      <c r="I43" s="320"/>
      <c r="J43" s="321"/>
      <c r="K43" s="322"/>
      <c r="L43" s="331"/>
    </row>
    <row r="44" spans="1:13" ht="16.5" customHeight="1">
      <c r="A44" s="261" t="s">
        <v>113</v>
      </c>
      <c r="B44" s="308" t="s">
        <v>658</v>
      </c>
      <c r="C44" s="309" t="s">
        <v>659</v>
      </c>
      <c r="D44" s="310"/>
      <c r="E44" s="311"/>
      <c r="F44" s="312"/>
      <c r="G44" s="313"/>
      <c r="H44" s="314">
        <v>0</v>
      </c>
      <c r="I44" s="315">
        <v>0</v>
      </c>
      <c r="J44" s="316">
        <v>0</v>
      </c>
      <c r="K44" s="317">
        <v>0</v>
      </c>
      <c r="L44" s="318">
        <v>0</v>
      </c>
      <c r="M44" s="261" t="s">
        <v>113</v>
      </c>
    </row>
    <row r="45" spans="1:13" ht="16.5" customHeight="1">
      <c r="B45" s="308"/>
      <c r="C45" s="309"/>
      <c r="D45" s="310"/>
      <c r="E45" s="311"/>
      <c r="F45" s="312"/>
      <c r="G45" s="313"/>
      <c r="H45" s="319"/>
      <c r="I45" s="320"/>
      <c r="J45" s="321"/>
      <c r="K45" s="322"/>
      <c r="L45" s="331"/>
    </row>
    <row r="46" spans="1:13" ht="16.5" customHeight="1">
      <c r="A46" s="261" t="s">
        <v>113</v>
      </c>
      <c r="B46" s="308" t="s">
        <v>123</v>
      </c>
      <c r="C46" s="309" t="s">
        <v>124</v>
      </c>
      <c r="D46" s="310" t="s">
        <v>125</v>
      </c>
      <c r="E46" s="311">
        <v>1985</v>
      </c>
      <c r="F46" s="312" t="s">
        <v>660</v>
      </c>
      <c r="G46" s="313" t="s">
        <v>645</v>
      </c>
      <c r="H46" s="319" t="s">
        <v>113</v>
      </c>
      <c r="I46" s="320" t="s">
        <v>113</v>
      </c>
      <c r="J46" s="321">
        <v>1</v>
      </c>
      <c r="K46" s="322" t="s">
        <v>113</v>
      </c>
      <c r="L46" s="323">
        <f>SUM(H46:K46)</f>
        <v>1</v>
      </c>
      <c r="M46" s="261" t="s">
        <v>113</v>
      </c>
    </row>
    <row r="47" spans="1:13" ht="16.5" customHeight="1">
      <c r="A47" s="261" t="s">
        <v>113</v>
      </c>
      <c r="B47" s="308" t="s">
        <v>123</v>
      </c>
      <c r="C47" s="309" t="s">
        <v>127</v>
      </c>
      <c r="D47" s="310" t="s">
        <v>128</v>
      </c>
      <c r="E47" s="311">
        <v>1997</v>
      </c>
      <c r="F47" s="312" t="s">
        <v>661</v>
      </c>
      <c r="G47" s="313" t="s">
        <v>645</v>
      </c>
      <c r="H47" s="319" t="s">
        <v>113</v>
      </c>
      <c r="I47" s="320" t="s">
        <v>113</v>
      </c>
      <c r="J47" s="321">
        <v>1</v>
      </c>
      <c r="K47" s="322" t="s">
        <v>113</v>
      </c>
      <c r="L47" s="323">
        <f>SUM(H47:K47)</f>
        <v>1</v>
      </c>
      <c r="M47" s="261" t="s">
        <v>113</v>
      </c>
    </row>
    <row r="48" spans="1:13" ht="27" customHeight="1">
      <c r="A48" s="261" t="s">
        <v>113</v>
      </c>
      <c r="B48" s="308" t="s">
        <v>123</v>
      </c>
      <c r="C48" s="309" t="s">
        <v>127</v>
      </c>
      <c r="D48" s="310" t="s">
        <v>130</v>
      </c>
      <c r="E48" s="311">
        <v>2007</v>
      </c>
      <c r="F48" s="332" t="s">
        <v>662</v>
      </c>
      <c r="G48" s="313" t="s">
        <v>645</v>
      </c>
      <c r="H48" s="319" t="s">
        <v>113</v>
      </c>
      <c r="I48" s="320" t="s">
        <v>113</v>
      </c>
      <c r="J48" s="321"/>
      <c r="K48" s="322">
        <v>1</v>
      </c>
      <c r="L48" s="330">
        <f>SUM(H48:K48)</f>
        <v>1</v>
      </c>
      <c r="M48" s="261" t="s">
        <v>113</v>
      </c>
    </row>
    <row r="49" spans="1:13" ht="27" customHeight="1">
      <c r="A49" s="261" t="s">
        <v>113</v>
      </c>
      <c r="B49" s="308" t="s">
        <v>123</v>
      </c>
      <c r="C49" s="309" t="s">
        <v>127</v>
      </c>
      <c r="D49" s="310" t="s">
        <v>132</v>
      </c>
      <c r="E49" s="311">
        <v>2007</v>
      </c>
      <c r="F49" s="332" t="s">
        <v>663</v>
      </c>
      <c r="G49" s="313" t="s">
        <v>645</v>
      </c>
      <c r="H49" s="319" t="s">
        <v>113</v>
      </c>
      <c r="I49" s="320" t="s">
        <v>113</v>
      </c>
      <c r="J49" s="321"/>
      <c r="K49" s="322">
        <v>1</v>
      </c>
      <c r="L49" s="330">
        <f>SUM(H49:K49)</f>
        <v>1</v>
      </c>
      <c r="M49" s="261" t="s">
        <v>113</v>
      </c>
    </row>
    <row r="50" spans="1:13" ht="16.5" customHeight="1">
      <c r="B50" s="308"/>
      <c r="C50" s="309"/>
      <c r="D50" s="310"/>
      <c r="E50" s="311"/>
      <c r="F50" s="312"/>
      <c r="G50" s="313"/>
      <c r="H50" s="314">
        <f>SUM(H46:H49)</f>
        <v>0</v>
      </c>
      <c r="I50" s="315">
        <f>SUM(I46:I49)</f>
        <v>0</v>
      </c>
      <c r="J50" s="316">
        <f>SUM(J46:J49)</f>
        <v>2</v>
      </c>
      <c r="K50" s="314">
        <f>SUM(K46:K49)</f>
        <v>2</v>
      </c>
      <c r="L50" s="316">
        <f>SUM(L46:L49)</f>
        <v>4</v>
      </c>
    </row>
    <row r="51" spans="1:13" ht="16.5" customHeight="1">
      <c r="B51" s="308"/>
      <c r="C51" s="309"/>
      <c r="D51" s="310"/>
      <c r="E51" s="311"/>
      <c r="F51" s="312"/>
      <c r="G51" s="313"/>
      <c r="H51" s="319"/>
      <c r="I51" s="320"/>
      <c r="J51" s="321"/>
      <c r="K51" s="322"/>
      <c r="L51" s="331"/>
    </row>
    <row r="52" spans="1:13" ht="16.5" customHeight="1">
      <c r="A52" s="261" t="s">
        <v>113</v>
      </c>
      <c r="B52" s="308" t="s">
        <v>664</v>
      </c>
      <c r="C52" s="309" t="s">
        <v>665</v>
      </c>
      <c r="D52" s="310"/>
      <c r="E52" s="311"/>
      <c r="F52" s="312"/>
      <c r="G52" s="313"/>
      <c r="H52" s="314">
        <v>0</v>
      </c>
      <c r="I52" s="315">
        <v>0</v>
      </c>
      <c r="J52" s="316">
        <v>0</v>
      </c>
      <c r="K52" s="317">
        <v>0</v>
      </c>
      <c r="L52" s="331">
        <f>SUM(H52:K52)</f>
        <v>0</v>
      </c>
      <c r="M52" s="261" t="s">
        <v>113</v>
      </c>
    </row>
    <row r="53" spans="1:13" ht="16.5" customHeight="1">
      <c r="B53" s="308"/>
      <c r="C53" s="309"/>
      <c r="D53" s="310"/>
      <c r="E53" s="311"/>
      <c r="F53" s="312"/>
      <c r="G53" s="313"/>
      <c r="H53" s="319"/>
      <c r="I53" s="320"/>
      <c r="J53" s="321"/>
      <c r="K53" s="322"/>
      <c r="L53" s="331"/>
    </row>
    <row r="54" spans="1:13" ht="27" customHeight="1">
      <c r="A54" s="261" t="s">
        <v>113</v>
      </c>
      <c r="B54" s="308" t="s">
        <v>134</v>
      </c>
      <c r="C54" s="309" t="s">
        <v>135</v>
      </c>
      <c r="D54" s="310" t="s">
        <v>136</v>
      </c>
      <c r="E54" s="311">
        <v>2007</v>
      </c>
      <c r="F54" s="332" t="s">
        <v>666</v>
      </c>
      <c r="G54" s="313" t="s">
        <v>645</v>
      </c>
      <c r="H54" s="319" t="s">
        <v>113</v>
      </c>
      <c r="I54" s="320" t="s">
        <v>113</v>
      </c>
      <c r="J54" s="321" t="s">
        <v>113</v>
      </c>
      <c r="K54" s="322">
        <v>1</v>
      </c>
      <c r="L54" s="330">
        <f>SUM(H54:K54)</f>
        <v>1</v>
      </c>
      <c r="M54" s="261" t="s">
        <v>113</v>
      </c>
    </row>
    <row r="55" spans="1:13" ht="27" customHeight="1">
      <c r="A55" s="261" t="s">
        <v>113</v>
      </c>
      <c r="B55" s="308" t="s">
        <v>134</v>
      </c>
      <c r="C55" s="309" t="s">
        <v>135</v>
      </c>
      <c r="D55" s="310" t="s">
        <v>138</v>
      </c>
      <c r="E55" s="311">
        <v>2007</v>
      </c>
      <c r="F55" s="332" t="s">
        <v>667</v>
      </c>
      <c r="G55" s="313" t="s">
        <v>645</v>
      </c>
      <c r="H55" s="319" t="s">
        <v>113</v>
      </c>
      <c r="I55" s="320" t="s">
        <v>113</v>
      </c>
      <c r="J55" s="321" t="s">
        <v>113</v>
      </c>
      <c r="K55" s="322">
        <v>1</v>
      </c>
      <c r="L55" s="330">
        <f>SUM(H55:K55)</f>
        <v>1</v>
      </c>
      <c r="M55" s="261" t="s">
        <v>113</v>
      </c>
    </row>
    <row r="56" spans="1:13" ht="16.5" customHeight="1">
      <c r="B56" s="308"/>
      <c r="C56" s="309"/>
      <c r="D56" s="310"/>
      <c r="E56" s="311"/>
      <c r="F56" s="312"/>
      <c r="G56" s="313"/>
      <c r="H56" s="314">
        <f>SUM(H54:H55)</f>
        <v>0</v>
      </c>
      <c r="I56" s="315">
        <f>SUM(I54:I55)</f>
        <v>0</v>
      </c>
      <c r="J56" s="316">
        <f>SUM(J54:J55)</f>
        <v>0</v>
      </c>
      <c r="K56" s="314">
        <f>SUM(K54:K55)</f>
        <v>2</v>
      </c>
      <c r="L56" s="316">
        <f>SUM(L54:L55)</f>
        <v>2</v>
      </c>
    </row>
    <row r="57" spans="1:13" ht="16.5" customHeight="1">
      <c r="B57" s="308"/>
      <c r="C57" s="309"/>
      <c r="D57" s="310"/>
      <c r="E57" s="311"/>
      <c r="F57" s="312"/>
      <c r="G57" s="313"/>
      <c r="H57" s="319"/>
      <c r="I57" s="320"/>
      <c r="J57" s="321"/>
      <c r="K57" s="322"/>
      <c r="L57" s="331"/>
    </row>
    <row r="58" spans="1:13" ht="16.5" customHeight="1">
      <c r="A58" s="261" t="s">
        <v>113</v>
      </c>
      <c r="B58" s="308" t="s">
        <v>140</v>
      </c>
      <c r="C58" s="309" t="s">
        <v>668</v>
      </c>
      <c r="D58" s="310" t="s">
        <v>142</v>
      </c>
      <c r="E58" s="311">
        <v>1985</v>
      </c>
      <c r="F58" s="312" t="s">
        <v>669</v>
      </c>
      <c r="G58" s="313" t="s">
        <v>645</v>
      </c>
      <c r="H58" s="319" t="s">
        <v>113</v>
      </c>
      <c r="I58" s="320" t="s">
        <v>113</v>
      </c>
      <c r="J58" s="321">
        <v>1</v>
      </c>
      <c r="K58" s="322"/>
      <c r="L58" s="323">
        <f>SUM(H58:K58)</f>
        <v>1</v>
      </c>
      <c r="M58" s="261" t="s">
        <v>113</v>
      </c>
    </row>
    <row r="59" spans="1:13" ht="16.5" customHeight="1">
      <c r="B59" s="308"/>
      <c r="C59" s="309"/>
      <c r="D59" s="310"/>
      <c r="E59" s="311"/>
      <c r="F59" s="312"/>
      <c r="G59" s="313"/>
      <c r="H59" s="314">
        <f>SUM(H58:H58)</f>
        <v>0</v>
      </c>
      <c r="I59" s="315">
        <f>SUM(I58:I58)</f>
        <v>0</v>
      </c>
      <c r="J59" s="316">
        <f>SUM(J58:J58)</f>
        <v>1</v>
      </c>
      <c r="K59" s="314">
        <f>SUM(K58:K58)</f>
        <v>0</v>
      </c>
      <c r="L59" s="316">
        <f>SUM(L58:L58)</f>
        <v>1</v>
      </c>
    </row>
    <row r="60" spans="1:13" ht="16.5" customHeight="1">
      <c r="B60" s="308"/>
      <c r="C60" s="309"/>
      <c r="D60" s="310"/>
      <c r="E60" s="311"/>
      <c r="F60" s="312"/>
      <c r="G60" s="313"/>
      <c r="H60" s="319"/>
      <c r="I60" s="320"/>
      <c r="J60" s="321"/>
      <c r="K60" s="322"/>
      <c r="L60" s="331"/>
    </row>
    <row r="61" spans="1:13" ht="16.5" customHeight="1">
      <c r="B61" s="308" t="s">
        <v>670</v>
      </c>
      <c r="C61" s="309" t="s">
        <v>671</v>
      </c>
      <c r="D61" s="310" t="s">
        <v>156</v>
      </c>
      <c r="E61" s="311">
        <v>1997</v>
      </c>
      <c r="F61" s="312" t="s">
        <v>672</v>
      </c>
      <c r="G61" s="313" t="s">
        <v>645</v>
      </c>
      <c r="H61" s="319"/>
      <c r="I61" s="320"/>
      <c r="J61" s="321">
        <v>1</v>
      </c>
      <c r="K61" s="322"/>
      <c r="L61" s="323">
        <f t="shared" ref="L61:L66" si="2">SUM(H61:K61)</f>
        <v>1</v>
      </c>
    </row>
    <row r="62" spans="1:13" ht="16.5" customHeight="1">
      <c r="A62" s="261" t="s">
        <v>113</v>
      </c>
      <c r="B62" s="308" t="s">
        <v>670</v>
      </c>
      <c r="C62" s="309" t="s">
        <v>671</v>
      </c>
      <c r="D62" s="310" t="s">
        <v>146</v>
      </c>
      <c r="E62" s="311">
        <v>1999</v>
      </c>
      <c r="F62" s="312" t="s">
        <v>673</v>
      </c>
      <c r="G62" s="313" t="s">
        <v>645</v>
      </c>
      <c r="H62" s="319"/>
      <c r="I62" s="320" t="s">
        <v>113</v>
      </c>
      <c r="J62" s="321">
        <v>1</v>
      </c>
      <c r="K62" s="322"/>
      <c r="L62" s="323">
        <f t="shared" si="2"/>
        <v>1</v>
      </c>
      <c r="M62" s="261" t="s">
        <v>113</v>
      </c>
    </row>
    <row r="63" spans="1:13" ht="27" customHeight="1">
      <c r="B63" s="308" t="s">
        <v>670</v>
      </c>
      <c r="C63" s="309" t="s">
        <v>671</v>
      </c>
      <c r="D63" s="310" t="s">
        <v>148</v>
      </c>
      <c r="E63" s="311">
        <v>2007</v>
      </c>
      <c r="F63" s="332" t="s">
        <v>674</v>
      </c>
      <c r="G63" s="313" t="s">
        <v>645</v>
      </c>
      <c r="H63" s="319"/>
      <c r="I63" s="320"/>
      <c r="J63" s="321"/>
      <c r="K63" s="322">
        <v>1</v>
      </c>
      <c r="L63" s="330">
        <f t="shared" si="2"/>
        <v>1</v>
      </c>
    </row>
    <row r="64" spans="1:13" ht="27" customHeight="1">
      <c r="B64" s="308" t="s">
        <v>670</v>
      </c>
      <c r="C64" s="309" t="s">
        <v>671</v>
      </c>
      <c r="D64" s="310" t="s">
        <v>150</v>
      </c>
      <c r="E64" s="311">
        <v>2007</v>
      </c>
      <c r="F64" s="332" t="s">
        <v>674</v>
      </c>
      <c r="G64" s="313" t="s">
        <v>645</v>
      </c>
      <c r="H64" s="319"/>
      <c r="I64" s="320"/>
      <c r="J64" s="321"/>
      <c r="K64" s="322">
        <v>1</v>
      </c>
      <c r="L64" s="330">
        <f t="shared" si="2"/>
        <v>1</v>
      </c>
    </row>
    <row r="65" spans="1:13" ht="27" customHeight="1">
      <c r="B65" s="308" t="s">
        <v>670</v>
      </c>
      <c r="C65" s="309" t="s">
        <v>671</v>
      </c>
      <c r="D65" s="310" t="s">
        <v>151</v>
      </c>
      <c r="E65" s="311">
        <v>2007</v>
      </c>
      <c r="F65" s="332" t="s">
        <v>675</v>
      </c>
      <c r="G65" s="313" t="s">
        <v>645</v>
      </c>
      <c r="H65" s="319"/>
      <c r="I65" s="320"/>
      <c r="J65" s="321"/>
      <c r="K65" s="322">
        <v>1</v>
      </c>
      <c r="L65" s="330">
        <f t="shared" si="2"/>
        <v>1</v>
      </c>
    </row>
    <row r="66" spans="1:13" ht="27" customHeight="1">
      <c r="B66" s="308" t="s">
        <v>670</v>
      </c>
      <c r="C66" s="309" t="s">
        <v>671</v>
      </c>
      <c r="D66" s="310" t="s">
        <v>153</v>
      </c>
      <c r="E66" s="311">
        <v>2007</v>
      </c>
      <c r="F66" s="332" t="s">
        <v>675</v>
      </c>
      <c r="G66" s="313" t="s">
        <v>645</v>
      </c>
      <c r="H66" s="319"/>
      <c r="I66" s="320"/>
      <c r="J66" s="321"/>
      <c r="K66" s="322">
        <v>1</v>
      </c>
      <c r="L66" s="330">
        <f t="shared" si="2"/>
        <v>1</v>
      </c>
    </row>
    <row r="67" spans="1:13" ht="16.5" customHeight="1">
      <c r="B67" s="308"/>
      <c r="C67" s="309"/>
      <c r="D67" s="310"/>
      <c r="E67" s="311"/>
      <c r="F67" s="312"/>
      <c r="G67" s="313"/>
      <c r="H67" s="314">
        <f>SUM(H61:H66)</f>
        <v>0</v>
      </c>
      <c r="I67" s="315">
        <f>SUM(I61:I66)</f>
        <v>0</v>
      </c>
      <c r="J67" s="316">
        <f>SUM(J61:J66)</f>
        <v>2</v>
      </c>
      <c r="K67" s="314">
        <f>SUM(K61:K66)</f>
        <v>4</v>
      </c>
      <c r="L67" s="316">
        <f>SUM(L61:L66)</f>
        <v>6</v>
      </c>
    </row>
    <row r="68" spans="1:13" ht="16.5" customHeight="1">
      <c r="B68" s="308"/>
      <c r="C68" s="309"/>
      <c r="D68" s="310"/>
      <c r="E68" s="311"/>
      <c r="F68" s="312"/>
      <c r="G68" s="313"/>
      <c r="H68" s="314"/>
      <c r="I68" s="320"/>
      <c r="J68" s="316"/>
      <c r="K68" s="322"/>
      <c r="L68" s="331"/>
    </row>
    <row r="69" spans="1:13" ht="16.5" customHeight="1">
      <c r="B69" s="308" t="s">
        <v>676</v>
      </c>
      <c r="C69" s="309" t="s">
        <v>677</v>
      </c>
      <c r="D69" s="310"/>
      <c r="E69" s="311"/>
      <c r="F69" s="312"/>
      <c r="G69" s="313"/>
      <c r="H69" s="317">
        <v>0</v>
      </c>
      <c r="I69" s="338">
        <v>0</v>
      </c>
      <c r="J69" s="318">
        <v>0</v>
      </c>
      <c r="K69" s="317">
        <v>0</v>
      </c>
      <c r="L69" s="318">
        <v>0</v>
      </c>
    </row>
    <row r="70" spans="1:13" ht="16.5" customHeight="1">
      <c r="B70" s="308"/>
      <c r="C70" s="309"/>
      <c r="D70" s="310"/>
      <c r="E70" s="311"/>
      <c r="F70" s="312"/>
      <c r="G70" s="313"/>
      <c r="H70" s="319"/>
      <c r="I70" s="320"/>
      <c r="J70" s="321"/>
      <c r="K70" s="322"/>
      <c r="L70" s="331"/>
    </row>
    <row r="71" spans="1:13" ht="16.5" customHeight="1">
      <c r="A71" s="261" t="s">
        <v>113</v>
      </c>
      <c r="B71" s="308" t="s">
        <v>678</v>
      </c>
      <c r="C71" s="309" t="s">
        <v>679</v>
      </c>
      <c r="D71" s="310"/>
      <c r="E71" s="311"/>
      <c r="F71" s="312"/>
      <c r="G71" s="313"/>
      <c r="H71" s="314">
        <v>0</v>
      </c>
      <c r="I71" s="315">
        <v>0</v>
      </c>
      <c r="J71" s="316">
        <v>0</v>
      </c>
      <c r="K71" s="314">
        <v>0</v>
      </c>
      <c r="L71" s="316">
        <v>0</v>
      </c>
      <c r="M71" s="261" t="s">
        <v>113</v>
      </c>
    </row>
    <row r="72" spans="1:13" ht="16.5" customHeight="1">
      <c r="B72" s="308"/>
      <c r="C72" s="309"/>
      <c r="D72" s="310"/>
      <c r="E72" s="311"/>
      <c r="F72" s="312"/>
      <c r="G72" s="313"/>
      <c r="H72" s="314"/>
      <c r="I72" s="315"/>
      <c r="J72" s="316"/>
      <c r="K72" s="314"/>
      <c r="L72" s="316"/>
    </row>
    <row r="73" spans="1:13" ht="16.5" customHeight="1">
      <c r="A73" s="261" t="s">
        <v>113</v>
      </c>
      <c r="B73" s="308" t="s">
        <v>680</v>
      </c>
      <c r="C73" s="309" t="s">
        <v>681</v>
      </c>
      <c r="D73" s="310"/>
      <c r="E73" s="311"/>
      <c r="F73" s="312"/>
      <c r="G73" s="313"/>
      <c r="H73" s="314">
        <v>0</v>
      </c>
      <c r="I73" s="315">
        <v>0</v>
      </c>
      <c r="J73" s="316">
        <v>0</v>
      </c>
      <c r="K73" s="314">
        <v>0</v>
      </c>
      <c r="L73" s="331">
        <f>SUM(H73:K73)</f>
        <v>0</v>
      </c>
      <c r="M73" s="261" t="s">
        <v>113</v>
      </c>
    </row>
    <row r="74" spans="1:13" ht="16.5" customHeight="1">
      <c r="B74" s="308"/>
      <c r="C74" s="309"/>
      <c r="D74" s="310"/>
      <c r="E74" s="311"/>
      <c r="F74" s="312"/>
      <c r="G74" s="313"/>
      <c r="H74" s="319"/>
      <c r="I74" s="320"/>
      <c r="J74" s="321"/>
      <c r="K74" s="322"/>
      <c r="L74" s="331"/>
    </row>
    <row r="75" spans="1:13" ht="16.5" customHeight="1">
      <c r="A75" s="261" t="s">
        <v>113</v>
      </c>
      <c r="B75" s="308" t="s">
        <v>158</v>
      </c>
      <c r="C75" s="309" t="s">
        <v>159</v>
      </c>
      <c r="D75" s="310" t="s">
        <v>160</v>
      </c>
      <c r="E75" s="311">
        <v>1999</v>
      </c>
      <c r="F75" s="312" t="s">
        <v>682</v>
      </c>
      <c r="G75" s="313" t="s">
        <v>645</v>
      </c>
      <c r="H75" s="319" t="s">
        <v>113</v>
      </c>
      <c r="I75" s="320" t="s">
        <v>113</v>
      </c>
      <c r="J75" s="321">
        <v>1</v>
      </c>
      <c r="K75" s="322" t="s">
        <v>113</v>
      </c>
      <c r="L75" s="323">
        <f>SUM(H75:K75)</f>
        <v>1</v>
      </c>
      <c r="M75" s="261" t="s">
        <v>113</v>
      </c>
    </row>
    <row r="76" spans="1:13" ht="16.5" customHeight="1">
      <c r="B76" s="308"/>
      <c r="C76" s="309"/>
      <c r="D76" s="310"/>
      <c r="E76" s="311"/>
      <c r="F76" s="312"/>
      <c r="G76" s="313"/>
      <c r="H76" s="314">
        <f>SUM(H75)</f>
        <v>0</v>
      </c>
      <c r="I76" s="315">
        <f>SUM(I75)</f>
        <v>0</v>
      </c>
      <c r="J76" s="316">
        <f>SUM(J75)</f>
        <v>1</v>
      </c>
      <c r="K76" s="314">
        <f>SUM(K75)</f>
        <v>0</v>
      </c>
      <c r="L76" s="316">
        <f>SUM(L75)</f>
        <v>1</v>
      </c>
    </row>
    <row r="77" spans="1:13" ht="16.5" customHeight="1">
      <c r="B77" s="308"/>
      <c r="C77" s="309"/>
      <c r="D77" s="310"/>
      <c r="E77" s="311"/>
      <c r="F77" s="312"/>
      <c r="G77" s="313"/>
      <c r="H77" s="319"/>
      <c r="I77" s="320"/>
      <c r="J77" s="316"/>
      <c r="K77" s="322"/>
      <c r="L77" s="331"/>
    </row>
    <row r="78" spans="1:13" ht="16.5" customHeight="1">
      <c r="A78" s="261" t="s">
        <v>113</v>
      </c>
      <c r="B78" s="308" t="s">
        <v>683</v>
      </c>
      <c r="C78" s="309" t="s">
        <v>684</v>
      </c>
      <c r="D78" s="310"/>
      <c r="E78" s="311"/>
      <c r="F78" s="312"/>
      <c r="G78" s="313"/>
      <c r="H78" s="314">
        <v>0</v>
      </c>
      <c r="I78" s="315">
        <v>0</v>
      </c>
      <c r="J78" s="316">
        <v>0</v>
      </c>
      <c r="K78" s="314">
        <v>0</v>
      </c>
      <c r="L78" s="316">
        <v>0</v>
      </c>
      <c r="M78" s="261" t="s">
        <v>113</v>
      </c>
    </row>
    <row r="79" spans="1:13" ht="16.5" customHeight="1">
      <c r="B79" s="308"/>
      <c r="C79" s="309"/>
      <c r="D79" s="313"/>
      <c r="E79" s="311"/>
      <c r="F79" s="312"/>
      <c r="G79" s="313"/>
      <c r="H79" s="314"/>
      <c r="I79" s="315"/>
      <c r="J79" s="316"/>
      <c r="K79" s="314"/>
      <c r="L79" s="316"/>
    </row>
    <row r="80" spans="1:13" ht="16.5" customHeight="1">
      <c r="A80" s="261" t="s">
        <v>113</v>
      </c>
      <c r="B80" s="308" t="s">
        <v>685</v>
      </c>
      <c r="C80" s="309" t="s">
        <v>686</v>
      </c>
      <c r="D80" s="313"/>
      <c r="E80" s="311"/>
      <c r="F80" s="312"/>
      <c r="G80" s="313"/>
      <c r="H80" s="314">
        <v>0</v>
      </c>
      <c r="I80" s="315">
        <v>0</v>
      </c>
      <c r="J80" s="316">
        <v>0</v>
      </c>
      <c r="K80" s="314">
        <v>0</v>
      </c>
      <c r="L80" s="316">
        <v>0</v>
      </c>
      <c r="M80" s="261" t="s">
        <v>113</v>
      </c>
    </row>
    <row r="81" spans="1:13" ht="16.5" customHeight="1">
      <c r="B81" s="308"/>
      <c r="C81" s="309"/>
      <c r="D81" s="313"/>
      <c r="E81" s="311"/>
      <c r="F81" s="312"/>
      <c r="G81" s="313"/>
      <c r="H81" s="314"/>
      <c r="I81" s="315"/>
      <c r="J81" s="316"/>
      <c r="K81" s="314"/>
      <c r="L81" s="316"/>
    </row>
    <row r="82" spans="1:13" ht="16.5" customHeight="1">
      <c r="A82" s="261" t="s">
        <v>113</v>
      </c>
      <c r="B82" s="308" t="s">
        <v>687</v>
      </c>
      <c r="C82" s="309" t="s">
        <v>688</v>
      </c>
      <c r="D82" s="313"/>
      <c r="E82" s="311"/>
      <c r="F82" s="312"/>
      <c r="G82" s="313"/>
      <c r="H82" s="314">
        <v>0</v>
      </c>
      <c r="I82" s="315">
        <v>0</v>
      </c>
      <c r="J82" s="316">
        <v>0</v>
      </c>
      <c r="K82" s="314">
        <v>0</v>
      </c>
      <c r="L82" s="316">
        <v>0</v>
      </c>
      <c r="M82" s="261" t="s">
        <v>113</v>
      </c>
    </row>
    <row r="83" spans="1:13" ht="16.5" customHeight="1">
      <c r="B83" s="308"/>
      <c r="C83" s="309"/>
      <c r="D83" s="313"/>
      <c r="E83" s="311"/>
      <c r="F83" s="312"/>
      <c r="G83" s="313"/>
      <c r="H83" s="314"/>
      <c r="I83" s="315"/>
      <c r="J83" s="316"/>
      <c r="K83" s="314"/>
      <c r="L83" s="316"/>
    </row>
    <row r="84" spans="1:13" ht="16.5" customHeight="1">
      <c r="A84" s="261" t="s">
        <v>113</v>
      </c>
      <c r="B84" s="308" t="s">
        <v>689</v>
      </c>
      <c r="C84" s="309" t="s">
        <v>690</v>
      </c>
      <c r="D84" s="313"/>
      <c r="E84" s="311"/>
      <c r="F84" s="312"/>
      <c r="G84" s="313"/>
      <c r="H84" s="314">
        <v>0</v>
      </c>
      <c r="I84" s="315">
        <v>0</v>
      </c>
      <c r="J84" s="316">
        <v>0</v>
      </c>
      <c r="K84" s="314">
        <v>0</v>
      </c>
      <c r="L84" s="316">
        <v>0</v>
      </c>
      <c r="M84" s="261" t="s">
        <v>113</v>
      </c>
    </row>
    <row r="85" spans="1:13" ht="16.5" customHeight="1">
      <c r="B85" s="308"/>
      <c r="C85" s="309"/>
      <c r="D85" s="313"/>
      <c r="E85" s="311"/>
      <c r="F85" s="312"/>
      <c r="G85" s="313"/>
      <c r="H85" s="314"/>
      <c r="I85" s="315"/>
      <c r="J85" s="316"/>
      <c r="K85" s="314"/>
      <c r="L85" s="316"/>
    </row>
    <row r="86" spans="1:13" ht="16.5" customHeight="1">
      <c r="A86" s="261" t="s">
        <v>113</v>
      </c>
      <c r="B86" s="308" t="s">
        <v>691</v>
      </c>
      <c r="C86" s="309" t="s">
        <v>692</v>
      </c>
      <c r="D86" s="313"/>
      <c r="E86" s="311"/>
      <c r="F86" s="312"/>
      <c r="G86" s="313"/>
      <c r="H86" s="314">
        <v>0</v>
      </c>
      <c r="I86" s="315">
        <v>0</v>
      </c>
      <c r="J86" s="316">
        <v>0</v>
      </c>
      <c r="K86" s="314">
        <v>0</v>
      </c>
      <c r="L86" s="316">
        <v>0</v>
      </c>
      <c r="M86" s="261" t="s">
        <v>113</v>
      </c>
    </row>
    <row r="87" spans="1:13" ht="16.5" customHeight="1">
      <c r="B87" s="308"/>
      <c r="C87" s="309"/>
      <c r="D87" s="313"/>
      <c r="E87" s="311"/>
      <c r="F87" s="312"/>
      <c r="G87" s="313"/>
      <c r="H87" s="314"/>
      <c r="I87" s="315"/>
      <c r="J87" s="316"/>
      <c r="K87" s="314"/>
      <c r="L87" s="316"/>
    </row>
    <row r="88" spans="1:13" ht="16.5" customHeight="1">
      <c r="A88" s="261" t="s">
        <v>113</v>
      </c>
      <c r="B88" s="308" t="s">
        <v>693</v>
      </c>
      <c r="C88" s="309" t="s">
        <v>694</v>
      </c>
      <c r="D88" s="313"/>
      <c r="E88" s="311"/>
      <c r="F88" s="312"/>
      <c r="G88" s="313"/>
      <c r="H88" s="314">
        <v>0</v>
      </c>
      <c r="I88" s="315">
        <v>0</v>
      </c>
      <c r="J88" s="316">
        <v>0</v>
      </c>
      <c r="K88" s="314">
        <v>0</v>
      </c>
      <c r="L88" s="316">
        <v>0</v>
      </c>
      <c r="M88" s="261" t="s">
        <v>113</v>
      </c>
    </row>
    <row r="89" spans="1:13" ht="16.5" customHeight="1">
      <c r="B89" s="308"/>
      <c r="C89" s="309"/>
      <c r="D89" s="313"/>
      <c r="E89" s="311"/>
      <c r="F89" s="312"/>
      <c r="G89" s="313"/>
      <c r="H89" s="314"/>
      <c r="I89" s="315"/>
      <c r="J89" s="316"/>
      <c r="K89" s="314"/>
      <c r="L89" s="316"/>
    </row>
    <row r="90" spans="1:13" ht="16.5" customHeight="1">
      <c r="A90" s="261" t="s">
        <v>113</v>
      </c>
      <c r="B90" s="308" t="s">
        <v>695</v>
      </c>
      <c r="C90" s="309" t="s">
        <v>696</v>
      </c>
      <c r="D90" s="313"/>
      <c r="E90" s="311"/>
      <c r="F90" s="312"/>
      <c r="G90" s="313"/>
      <c r="H90" s="314">
        <v>0</v>
      </c>
      <c r="I90" s="315">
        <v>0</v>
      </c>
      <c r="J90" s="316">
        <v>0</v>
      </c>
      <c r="K90" s="314">
        <v>0</v>
      </c>
      <c r="L90" s="316">
        <v>0</v>
      </c>
      <c r="M90" s="261" t="s">
        <v>113</v>
      </c>
    </row>
    <row r="91" spans="1:13" ht="16.5" customHeight="1" thickBot="1">
      <c r="B91" s="339"/>
      <c r="C91" s="340"/>
      <c r="D91" s="341"/>
      <c r="E91" s="342"/>
      <c r="F91" s="343"/>
      <c r="G91" s="341"/>
      <c r="H91" s="344"/>
      <c r="I91" s="345"/>
      <c r="J91" s="346"/>
      <c r="K91" s="344"/>
      <c r="L91" s="346"/>
    </row>
    <row r="92" spans="1:13" ht="16.5" customHeight="1" thickBot="1">
      <c r="A92" s="261" t="s">
        <v>113</v>
      </c>
      <c r="B92" s="1296" t="s">
        <v>162</v>
      </c>
      <c r="C92" s="1297" t="s">
        <v>113</v>
      </c>
      <c r="D92" s="618"/>
      <c r="E92" s="347"/>
      <c r="F92" s="618"/>
      <c r="G92" s="618"/>
      <c r="H92" s="348">
        <f>H9+H11+H30+H32+H34+H42+H44+H50+H52+H56+H59+H67+H69+H71+H73+H76+H78+H80+H82+H84+H86+H88+H90</f>
        <v>4</v>
      </c>
      <c r="I92" s="348">
        <f>I9+I11+I30+I32+I34+I42+I44+I50+I52+I56+I59+I67+I69+I71+I73+I76+I78+I80+I82+I84+I86+I88+I90</f>
        <v>0</v>
      </c>
      <c r="J92" s="348">
        <f>J9+J11+J30+J32+J34+J42+J44+J50+J52+J56+J59+J67+J69+J71+J73+J76+J78+J80+J82+J84+J86+J88+J90</f>
        <v>7</v>
      </c>
      <c r="K92" s="348">
        <f>K9+K11+K30+K32+K34+K42+K44+K50+K52+K56+K59+K67+K69+K71+K73+K76+K78+K80+K82+K84+K86+K88+K90</f>
        <v>26</v>
      </c>
      <c r="L92" s="349">
        <f>L9+L11+L30+L32+L34+L42+L44+L50+L52+L56+L59+L67+L69+L71+L73+L76+L78+L80+L82+L84+L86+L88+L90</f>
        <v>37</v>
      </c>
      <c r="M92" s="261" t="s">
        <v>113</v>
      </c>
    </row>
    <row r="93" spans="1:13" ht="16.5" hidden="1" customHeight="1">
      <c r="A93" s="261" t="s">
        <v>113</v>
      </c>
      <c r="B93" s="350" t="s">
        <v>113</v>
      </c>
      <c r="C93" s="350" t="s">
        <v>113</v>
      </c>
      <c r="D93" s="350"/>
      <c r="E93" s="351"/>
      <c r="F93" s="350"/>
      <c r="G93" s="350"/>
      <c r="H93" s="352" t="s">
        <v>113</v>
      </c>
      <c r="I93" s="352" t="s">
        <v>113</v>
      </c>
      <c r="J93" s="352" t="s">
        <v>113</v>
      </c>
      <c r="K93" s="353" t="s">
        <v>113</v>
      </c>
      <c r="L93" s="354" t="s">
        <v>113</v>
      </c>
      <c r="M93" s="261" t="s">
        <v>113</v>
      </c>
    </row>
    <row r="94" spans="1:13" ht="21" customHeight="1">
      <c r="B94" s="1299" t="s">
        <v>697</v>
      </c>
      <c r="C94" s="1299" t="s">
        <v>113</v>
      </c>
      <c r="D94" s="1299"/>
      <c r="E94" s="1299"/>
      <c r="F94" s="1299"/>
      <c r="G94" s="1299"/>
      <c r="H94" s="1299" t="s">
        <v>113</v>
      </c>
      <c r="I94" s="1299" t="s">
        <v>113</v>
      </c>
      <c r="J94" s="1299" t="s">
        <v>113</v>
      </c>
      <c r="K94" s="1299" t="s">
        <v>113</v>
      </c>
      <c r="L94" s="1300" t="s">
        <v>113</v>
      </c>
    </row>
    <row r="95" spans="1:13" ht="11.25" customHeight="1">
      <c r="B95" s="1301" t="s">
        <v>698</v>
      </c>
      <c r="C95" s="1301" t="s">
        <v>113</v>
      </c>
      <c r="D95" s="1301"/>
      <c r="E95" s="1301"/>
      <c r="F95" s="1301"/>
      <c r="G95" s="1301"/>
      <c r="H95" s="1301" t="s">
        <v>113</v>
      </c>
      <c r="I95" s="1301" t="s">
        <v>113</v>
      </c>
      <c r="J95" s="1301" t="s">
        <v>113</v>
      </c>
      <c r="K95" s="1301" t="s">
        <v>113</v>
      </c>
      <c r="L95" s="1300" t="s">
        <v>113</v>
      </c>
    </row>
    <row r="96" spans="1:13">
      <c r="B96" s="355" t="s">
        <v>113</v>
      </c>
      <c r="C96" s="355" t="s">
        <v>113</v>
      </c>
      <c r="D96" s="356"/>
      <c r="E96" s="357"/>
      <c r="F96" s="355"/>
      <c r="G96" s="356"/>
      <c r="H96" s="355" t="s">
        <v>113</v>
      </c>
      <c r="I96" s="355" t="s">
        <v>113</v>
      </c>
      <c r="J96" s="355" t="s">
        <v>113</v>
      </c>
      <c r="K96" s="355" t="s">
        <v>113</v>
      </c>
    </row>
    <row r="97" spans="1:12" ht="13.5" thickBot="1">
      <c r="B97" s="261" t="s">
        <v>878</v>
      </c>
    </row>
    <row r="98" spans="1:12" ht="13.5" thickBot="1">
      <c r="B98" s="1286" t="s">
        <v>632</v>
      </c>
      <c r="C98" s="1288" t="s">
        <v>73</v>
      </c>
      <c r="D98" s="1290" t="s">
        <v>74</v>
      </c>
      <c r="E98" s="1292" t="s">
        <v>75</v>
      </c>
      <c r="F98" s="1290" t="s">
        <v>76</v>
      </c>
      <c r="G98" s="1294" t="s">
        <v>633</v>
      </c>
      <c r="H98" s="1296" t="s">
        <v>634</v>
      </c>
      <c r="I98" s="1297" t="s">
        <v>113</v>
      </c>
      <c r="J98" s="1297" t="s">
        <v>113</v>
      </c>
      <c r="K98" s="1297" t="s">
        <v>113</v>
      </c>
      <c r="L98" s="1298" t="s">
        <v>113</v>
      </c>
    </row>
    <row r="99" spans="1:12" ht="26.25" thickBot="1">
      <c r="B99" s="1287" t="s">
        <v>113</v>
      </c>
      <c r="C99" s="1289" t="s">
        <v>113</v>
      </c>
      <c r="D99" s="1291" t="s">
        <v>113</v>
      </c>
      <c r="E99" s="1293" t="s">
        <v>113</v>
      </c>
      <c r="F99" s="1291" t="s">
        <v>113</v>
      </c>
      <c r="G99" s="1295"/>
      <c r="H99" s="293" t="s">
        <v>78</v>
      </c>
      <c r="I99" s="294" t="s">
        <v>79</v>
      </c>
      <c r="J99" s="295" t="s">
        <v>80</v>
      </c>
      <c r="K99" s="296" t="s">
        <v>43</v>
      </c>
      <c r="L99" s="297" t="s">
        <v>54</v>
      </c>
    </row>
    <row r="100" spans="1:12" ht="16.5" customHeight="1">
      <c r="B100" s="461"/>
      <c r="C100" s="462"/>
      <c r="D100" s="466"/>
      <c r="E100" s="493"/>
      <c r="F100" s="465"/>
      <c r="G100" s="466"/>
      <c r="H100" s="467"/>
      <c r="I100" s="468"/>
      <c r="J100" s="468"/>
      <c r="K100" s="494"/>
      <c r="L100" s="495"/>
    </row>
    <row r="101" spans="1:12" ht="16.5" customHeight="1">
      <c r="B101" s="461"/>
      <c r="C101" s="462"/>
      <c r="D101" s="466"/>
      <c r="E101" s="493"/>
      <c r="F101" s="465"/>
      <c r="G101" s="466"/>
      <c r="H101" s="467"/>
      <c r="I101" s="468"/>
      <c r="J101" s="468"/>
      <c r="K101" s="494"/>
      <c r="L101" s="495"/>
    </row>
    <row r="102" spans="1:12" ht="16.5" customHeight="1">
      <c r="A102" s="261" t="s">
        <v>113</v>
      </c>
      <c r="B102" s="461"/>
      <c r="C102" s="462"/>
      <c r="D102" s="466"/>
      <c r="E102" s="493"/>
      <c r="F102" s="465"/>
      <c r="G102" s="466"/>
      <c r="H102" s="467"/>
      <c r="I102" s="468"/>
      <c r="J102" s="468"/>
      <c r="K102" s="494"/>
      <c r="L102" s="495"/>
    </row>
    <row r="103" spans="1:12" ht="13.5" thickBot="1"/>
    <row r="104" spans="1:12">
      <c r="B104" s="1242" t="s">
        <v>789</v>
      </c>
      <c r="C104" s="1236" t="s">
        <v>861</v>
      </c>
      <c r="D104" s="1237"/>
      <c r="E104" s="1237"/>
      <c r="F104" s="1237"/>
      <c r="G104" s="1237"/>
      <c r="H104" s="1237"/>
      <c r="I104" s="1237"/>
      <c r="J104" s="1237"/>
      <c r="K104" s="1237"/>
      <c r="L104" s="1238"/>
    </row>
    <row r="105" spans="1:12" ht="13.5" thickBot="1">
      <c r="B105" s="1243"/>
      <c r="C105" s="1239"/>
      <c r="D105" s="1240"/>
      <c r="E105" s="1240"/>
      <c r="F105" s="1240"/>
      <c r="G105" s="1240"/>
      <c r="H105" s="1240"/>
      <c r="I105" s="1240"/>
      <c r="J105" s="1240"/>
      <c r="K105" s="1240"/>
      <c r="L105" s="1241"/>
    </row>
  </sheetData>
  <mergeCells count="21">
    <mergeCell ref="C98:C99"/>
    <mergeCell ref="D98:D99"/>
    <mergeCell ref="E98:E99"/>
    <mergeCell ref="F98:F99"/>
    <mergeCell ref="G98:G99"/>
    <mergeCell ref="B104:B105"/>
    <mergeCell ref="C104:L105"/>
    <mergeCell ref="B2:K2"/>
    <mergeCell ref="B7:B8"/>
    <mergeCell ref="C7:C8"/>
    <mergeCell ref="D7:D8"/>
    <mergeCell ref="E7:E8"/>
    <mergeCell ref="F7:F8"/>
    <mergeCell ref="G7:G8"/>
    <mergeCell ref="H7:L7"/>
    <mergeCell ref="H98:L98"/>
    <mergeCell ref="B92:C92"/>
    <mergeCell ref="B94:K94"/>
    <mergeCell ref="L94:L95"/>
    <mergeCell ref="B95:K95"/>
    <mergeCell ref="B98:B99"/>
  </mergeCells>
  <pageMargins left="0.70866141732283472" right="0.70866141732283472" top="0.74803149606299213" bottom="0.74803149606299213" header="0.31496062992125984" footer="0.31496062992125984"/>
  <pageSetup paperSize="9" scale="4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N276"/>
  <sheetViews>
    <sheetView topLeftCell="A209" workbookViewId="0">
      <selection activeCell="D153" sqref="D153:D155"/>
    </sheetView>
  </sheetViews>
  <sheetFormatPr defaultRowHeight="12.75"/>
  <cols>
    <col min="1" max="1" width="12.42578125" style="1" customWidth="1"/>
    <col min="2" max="2" width="22.42578125" style="1" customWidth="1"/>
    <col min="3" max="3" width="13.7109375" style="1" customWidth="1"/>
    <col min="4" max="4" width="10.5703125" style="1" customWidth="1"/>
    <col min="5"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52" t="s">
        <v>596</v>
      </c>
    </row>
    <row r="4" spans="1:11" s="46" customFormat="1" ht="17.100000000000001" customHeight="1">
      <c r="A4" s="1170" t="s">
        <v>623</v>
      </c>
      <c r="B4" s="1170"/>
      <c r="C4" s="1170"/>
      <c r="D4" s="1170"/>
      <c r="E4" s="1170"/>
      <c r="F4" s="1170"/>
      <c r="G4" s="1170"/>
      <c r="H4" s="1170"/>
      <c r="I4" s="1170"/>
      <c r="J4" s="1170"/>
      <c r="K4" s="1170"/>
    </row>
    <row r="6" spans="1:11" s="2" customFormat="1" ht="21" customHeight="1">
      <c r="A6" s="646" t="s">
        <v>802</v>
      </c>
      <c r="B6" s="647"/>
      <c r="C6" s="647"/>
      <c r="D6" s="647"/>
      <c r="E6" s="647"/>
      <c r="F6" s="647"/>
      <c r="G6" s="647"/>
      <c r="H6" s="647"/>
      <c r="I6" s="647"/>
      <c r="J6" s="647"/>
      <c r="K6" s="647"/>
    </row>
    <row r="10" spans="1:11" ht="18" customHeight="1">
      <c r="A10" s="643" t="s">
        <v>0</v>
      </c>
      <c r="B10" s="643"/>
      <c r="C10" s="643"/>
      <c r="D10" s="643"/>
      <c r="E10" s="643"/>
      <c r="F10" s="643"/>
      <c r="G10" s="643"/>
      <c r="H10" s="643"/>
      <c r="I10" s="643"/>
      <c r="J10" s="643"/>
      <c r="K10" s="643"/>
    </row>
    <row r="11" spans="1:11" ht="26.25" customHeight="1">
      <c r="A11" s="1171" t="s">
        <v>598</v>
      </c>
      <c r="B11" s="1172"/>
      <c r="C11" s="1172"/>
      <c r="D11" s="1172"/>
      <c r="E11" s="1172"/>
      <c r="F11" s="1172"/>
      <c r="G11" s="1172"/>
      <c r="H11" s="1172"/>
      <c r="I11" s="1172"/>
      <c r="J11" s="1172"/>
      <c r="K11" s="1172"/>
    </row>
    <row r="13" spans="1:11" ht="30" customHeight="1">
      <c r="A13" s="669" t="s">
        <v>301</v>
      </c>
      <c r="B13" s="642"/>
      <c r="C13" s="642"/>
      <c r="D13" s="642"/>
      <c r="E13" s="642"/>
      <c r="F13" s="642"/>
      <c r="G13" s="642"/>
      <c r="H13" s="642"/>
      <c r="I13" s="642"/>
      <c r="J13" s="642"/>
      <c r="K13" s="642"/>
    </row>
    <row r="16" spans="1:11" ht="18" customHeight="1">
      <c r="A16" s="643" t="s">
        <v>6</v>
      </c>
      <c r="B16" s="640"/>
      <c r="C16" s="640"/>
      <c r="D16" s="640"/>
      <c r="E16" s="640"/>
      <c r="F16" s="640"/>
      <c r="G16" s="640"/>
      <c r="H16" s="640"/>
      <c r="I16" s="640"/>
      <c r="J16" s="640"/>
      <c r="K16" s="640"/>
    </row>
    <row r="18" spans="1:11" ht="1.5" customHeight="1">
      <c r="A18" s="639" t="s">
        <v>7</v>
      </c>
      <c r="B18" s="640"/>
      <c r="C18" s="640"/>
      <c r="D18" s="640"/>
      <c r="E18" s="640"/>
      <c r="F18" s="640"/>
      <c r="G18" s="640"/>
      <c r="H18" s="640"/>
      <c r="I18" s="640"/>
      <c r="J18" s="640"/>
      <c r="K18" s="640"/>
    </row>
    <row r="19" spans="1:11" ht="12.75" customHeight="1">
      <c r="A19" s="644" t="s">
        <v>8</v>
      </c>
      <c r="B19" s="644"/>
      <c r="C19" s="644"/>
      <c r="D19" s="644"/>
      <c r="E19" s="644"/>
      <c r="F19" s="644"/>
      <c r="G19" s="644"/>
      <c r="H19" s="644"/>
      <c r="I19" s="644"/>
      <c r="J19" s="644"/>
      <c r="K19" s="644"/>
    </row>
    <row r="20" spans="1:11" ht="12.75" customHeight="1">
      <c r="A20" s="3"/>
      <c r="B20" s="4"/>
      <c r="C20" s="4"/>
      <c r="D20" s="4"/>
      <c r="E20" s="4"/>
      <c r="F20" s="4"/>
      <c r="G20" s="4"/>
      <c r="H20" s="4"/>
      <c r="I20" s="4"/>
      <c r="J20" s="4"/>
      <c r="K20" s="4"/>
    </row>
    <row r="21" spans="1:11" ht="12.75" customHeight="1">
      <c r="A21" s="2"/>
      <c r="B21" s="636" t="s">
        <v>9</v>
      </c>
      <c r="C21" s="636"/>
      <c r="D21" s="636"/>
      <c r="E21" s="636"/>
      <c r="F21" s="636"/>
      <c r="G21" s="636"/>
      <c r="H21" s="636"/>
      <c r="I21" s="636"/>
      <c r="J21" s="636"/>
      <c r="K21" s="636"/>
    </row>
    <row r="22" spans="1:11" ht="12.75" customHeight="1">
      <c r="A22" s="2"/>
      <c r="B22" s="636" t="s">
        <v>10</v>
      </c>
      <c r="C22" s="636"/>
      <c r="D22" s="636"/>
      <c r="E22" s="636"/>
      <c r="F22" s="636"/>
      <c r="G22" s="636"/>
      <c r="H22" s="636"/>
      <c r="I22" s="636"/>
      <c r="J22" s="636"/>
      <c r="K22" s="636"/>
    </row>
    <row r="23" spans="1:11" ht="12.75" customHeight="1">
      <c r="A23" s="2"/>
      <c r="B23" s="636" t="s">
        <v>11</v>
      </c>
      <c r="C23" s="636"/>
      <c r="D23" s="636"/>
      <c r="E23" s="636"/>
      <c r="F23" s="636"/>
      <c r="G23" s="636"/>
      <c r="H23" s="636"/>
      <c r="I23" s="636"/>
      <c r="J23" s="636"/>
      <c r="K23" s="636"/>
    </row>
    <row r="24" spans="1:11" ht="12.75" customHeight="1">
      <c r="A24" s="2"/>
      <c r="B24" s="636" t="s">
        <v>12</v>
      </c>
      <c r="C24" s="636"/>
      <c r="D24" s="636"/>
      <c r="E24" s="636"/>
      <c r="F24" s="636"/>
      <c r="G24" s="636"/>
      <c r="H24" s="636"/>
      <c r="I24" s="636"/>
      <c r="J24" s="636"/>
      <c r="K24" s="636"/>
    </row>
    <row r="25" spans="1:11" ht="12.75" customHeight="1">
      <c r="A25" s="637" t="s">
        <v>13</v>
      </c>
      <c r="B25" s="638"/>
      <c r="C25" s="638"/>
      <c r="D25" s="638"/>
      <c r="E25" s="638"/>
      <c r="F25" s="638"/>
      <c r="G25" s="638"/>
      <c r="H25" s="638"/>
      <c r="I25" s="638"/>
      <c r="J25" s="638"/>
      <c r="K25" s="638"/>
    </row>
    <row r="26" spans="1:11" ht="12.75" customHeight="1">
      <c r="A26" s="5"/>
      <c r="B26" s="6"/>
      <c r="C26" s="6"/>
      <c r="D26" s="6"/>
      <c r="E26" s="6"/>
      <c r="F26" s="6"/>
      <c r="G26" s="6"/>
      <c r="H26" s="6"/>
      <c r="I26" s="6"/>
      <c r="J26" s="6"/>
      <c r="K26" s="6"/>
    </row>
    <row r="27" spans="1:11" ht="26.25" customHeight="1">
      <c r="A27" s="639" t="s">
        <v>14</v>
      </c>
      <c r="B27" s="640"/>
      <c r="C27" s="640"/>
      <c r="D27" s="640"/>
      <c r="E27" s="640"/>
      <c r="F27" s="640"/>
      <c r="G27" s="640"/>
      <c r="H27" s="640"/>
      <c r="I27" s="640"/>
      <c r="J27" s="640"/>
      <c r="K27" s="640"/>
    </row>
    <row r="28" spans="1:11" ht="12.75" customHeight="1">
      <c r="A28" s="641" t="s">
        <v>15</v>
      </c>
      <c r="B28" s="641"/>
      <c r="C28" s="641"/>
      <c r="D28" s="641"/>
      <c r="E28" s="641"/>
      <c r="F28" s="641"/>
      <c r="G28" s="641"/>
      <c r="H28" s="641"/>
      <c r="I28" s="641"/>
      <c r="J28" s="641"/>
      <c r="K28" s="641"/>
    </row>
    <row r="29" spans="1:11" ht="12.75" customHeight="1">
      <c r="A29" s="7"/>
      <c r="B29" s="6"/>
      <c r="C29" s="6"/>
      <c r="D29" s="6"/>
      <c r="E29" s="6"/>
      <c r="F29" s="6"/>
      <c r="G29" s="6"/>
      <c r="H29" s="6"/>
      <c r="I29" s="6"/>
      <c r="J29" s="6"/>
      <c r="K29" s="6"/>
    </row>
    <row r="30" spans="1:11" ht="12.75" customHeight="1">
      <c r="A30" s="650" t="s">
        <v>16</v>
      </c>
      <c r="B30" s="651"/>
      <c r="C30" s="651"/>
      <c r="D30" s="651"/>
      <c r="E30" s="651"/>
      <c r="F30" s="651"/>
      <c r="G30" s="651"/>
      <c r="H30" s="651"/>
      <c r="I30" s="651"/>
      <c r="J30" s="651"/>
      <c r="K30" s="651"/>
    </row>
    <row r="31" spans="1:11" ht="12.75" customHeight="1">
      <c r="A31" s="652" t="s">
        <v>17</v>
      </c>
      <c r="B31" s="653"/>
      <c r="C31" s="653"/>
      <c r="D31" s="653"/>
      <c r="E31" s="653"/>
      <c r="F31" s="653"/>
      <c r="G31" s="653"/>
      <c r="H31" s="653"/>
      <c r="I31" s="653"/>
      <c r="J31" s="653"/>
      <c r="K31" s="653"/>
    </row>
    <row r="32" spans="1:11" ht="12.75" customHeight="1">
      <c r="A32" s="650" t="s">
        <v>18</v>
      </c>
      <c r="B32" s="650"/>
      <c r="C32" s="650"/>
      <c r="D32" s="650"/>
      <c r="E32" s="650"/>
      <c r="F32" s="650"/>
      <c r="G32" s="650"/>
      <c r="H32" s="650"/>
      <c r="I32" s="650"/>
      <c r="J32" s="650"/>
      <c r="K32" s="650"/>
    </row>
    <row r="33" spans="1:11" ht="12.75" customHeight="1">
      <c r="A33" s="650" t="s">
        <v>19</v>
      </c>
      <c r="B33" s="650"/>
      <c r="C33" s="650"/>
      <c r="D33" s="650"/>
      <c r="E33" s="650"/>
      <c r="F33" s="650"/>
      <c r="G33" s="650"/>
      <c r="H33" s="650"/>
      <c r="I33" s="650"/>
      <c r="J33" s="650"/>
      <c r="K33" s="650"/>
    </row>
    <row r="34" spans="1:11" ht="12.75" customHeight="1"/>
    <row r="35" spans="1:11" ht="12.75" customHeight="1">
      <c r="A35" s="639" t="s">
        <v>20</v>
      </c>
      <c r="B35" s="640"/>
      <c r="C35" s="640"/>
      <c r="D35" s="640"/>
      <c r="E35" s="640"/>
      <c r="F35" s="640"/>
      <c r="G35" s="640"/>
      <c r="H35" s="640"/>
      <c r="I35" s="640"/>
      <c r="J35" s="640"/>
      <c r="K35" s="640"/>
    </row>
    <row r="36" spans="1:11" ht="12.75" customHeight="1"/>
    <row r="37" spans="1:11" ht="12.75" customHeight="1">
      <c r="A37" s="642" t="s">
        <v>803</v>
      </c>
      <c r="B37" s="642"/>
      <c r="C37" s="642"/>
      <c r="D37" s="642"/>
      <c r="E37" s="642"/>
      <c r="F37" s="642"/>
      <c r="G37" s="642"/>
      <c r="H37" s="642"/>
      <c r="I37" s="642"/>
      <c r="J37" s="642"/>
      <c r="K37" s="642"/>
    </row>
    <row r="38" spans="1:11" ht="12.75" customHeight="1">
      <c r="A38" s="615"/>
      <c r="B38" s="609"/>
      <c r="C38" s="609"/>
      <c r="D38" s="609"/>
      <c r="E38" s="609"/>
      <c r="F38" s="609"/>
      <c r="G38" s="609"/>
      <c r="H38" s="609"/>
      <c r="I38" s="609"/>
      <c r="J38" s="609"/>
      <c r="K38" s="609"/>
    </row>
    <row r="39" spans="1:11" ht="12.75" customHeight="1">
      <c r="A39" s="649" t="s">
        <v>804</v>
      </c>
      <c r="B39" s="642"/>
      <c r="C39" s="642"/>
      <c r="D39" s="642"/>
      <c r="E39" s="642"/>
      <c r="F39" s="642"/>
      <c r="G39" s="642"/>
      <c r="H39" s="642"/>
      <c r="I39" s="642"/>
      <c r="J39" s="642"/>
      <c r="K39" s="642"/>
    </row>
    <row r="40" spans="1:11" ht="12.75" customHeight="1">
      <c r="A40" s="649" t="s">
        <v>805</v>
      </c>
      <c r="B40" s="642"/>
      <c r="C40" s="642"/>
      <c r="D40" s="642"/>
      <c r="E40" s="642"/>
      <c r="F40" s="642"/>
      <c r="G40" s="642"/>
      <c r="H40" s="642"/>
      <c r="I40" s="642"/>
      <c r="J40" s="642"/>
      <c r="K40" s="642"/>
    </row>
    <row r="41" spans="1:11" ht="12.75" customHeight="1">
      <c r="A41" s="649" t="s">
        <v>806</v>
      </c>
      <c r="B41" s="642"/>
      <c r="C41" s="642"/>
      <c r="D41" s="642"/>
      <c r="E41" s="642"/>
      <c r="F41" s="642"/>
      <c r="G41" s="642"/>
      <c r="H41" s="642"/>
      <c r="I41" s="642"/>
      <c r="J41" s="642"/>
      <c r="K41" s="642"/>
    </row>
    <row r="42" spans="1:11" ht="12.75" customHeight="1">
      <c r="A42" s="649" t="s">
        <v>807</v>
      </c>
      <c r="B42" s="642"/>
      <c r="C42" s="642"/>
      <c r="D42" s="642"/>
      <c r="E42" s="642"/>
      <c r="F42" s="642"/>
      <c r="G42" s="642"/>
      <c r="H42" s="642"/>
      <c r="I42" s="642"/>
      <c r="J42" s="642"/>
      <c r="K42" s="642"/>
    </row>
    <row r="43" spans="1:11" ht="12.75" customHeight="1">
      <c r="A43" s="642" t="s">
        <v>26</v>
      </c>
      <c r="B43" s="642"/>
      <c r="C43" s="642"/>
      <c r="D43" s="642"/>
      <c r="E43" s="642"/>
      <c r="F43" s="642"/>
      <c r="G43" s="642"/>
      <c r="H43" s="642"/>
      <c r="I43" s="642"/>
      <c r="J43" s="642"/>
      <c r="K43" s="642"/>
    </row>
    <row r="44" spans="1:11" ht="12.75" customHeight="1">
      <c r="A44" s="615"/>
      <c r="B44" s="609"/>
      <c r="C44" s="609"/>
      <c r="D44" s="609"/>
      <c r="E44" s="609"/>
      <c r="F44" s="609"/>
      <c r="G44" s="609"/>
      <c r="H44" s="609"/>
      <c r="I44" s="609"/>
      <c r="J44" s="609"/>
      <c r="K44" s="609"/>
    </row>
    <row r="45" spans="1:11" ht="12.75" customHeight="1">
      <c r="A45" s="649" t="s">
        <v>808</v>
      </c>
      <c r="B45" s="642"/>
      <c r="C45" s="642"/>
      <c r="D45" s="642"/>
      <c r="E45" s="642"/>
      <c r="F45" s="642"/>
      <c r="G45" s="642"/>
      <c r="H45" s="642"/>
      <c r="I45" s="642"/>
      <c r="J45" s="642"/>
      <c r="K45" s="642"/>
    </row>
    <row r="46" spans="1:11" ht="12.75" customHeight="1"/>
    <row r="47" spans="1:11" ht="12.75" customHeight="1">
      <c r="A47" s="649" t="s">
        <v>810</v>
      </c>
      <c r="B47" s="642"/>
      <c r="C47" s="642"/>
      <c r="D47" s="642"/>
      <c r="E47" s="642"/>
      <c r="F47" s="642"/>
      <c r="G47" s="642"/>
      <c r="H47" s="642"/>
      <c r="I47" s="642"/>
      <c r="J47" s="642"/>
      <c r="K47" s="642"/>
    </row>
    <row r="48" spans="1:11" ht="12.75" customHeight="1">
      <c r="A48" s="649" t="s">
        <v>811</v>
      </c>
      <c r="B48" s="642"/>
      <c r="C48" s="642"/>
      <c r="D48" s="642"/>
      <c r="E48" s="642"/>
      <c r="F48" s="642"/>
      <c r="G48" s="642"/>
      <c r="H48" s="642"/>
      <c r="I48" s="642"/>
      <c r="J48" s="642"/>
      <c r="K48" s="642"/>
    </row>
    <row r="49" spans="1:11" ht="12.75" customHeight="1">
      <c r="A49" s="649" t="s">
        <v>812</v>
      </c>
      <c r="B49" s="642"/>
      <c r="C49" s="642"/>
      <c r="D49" s="642"/>
      <c r="E49" s="642"/>
      <c r="F49" s="642"/>
      <c r="G49" s="642"/>
      <c r="H49" s="642"/>
      <c r="I49" s="642"/>
      <c r="J49" s="642"/>
      <c r="K49" s="642"/>
    </row>
    <row r="50" spans="1:11" ht="12.75" customHeight="1">
      <c r="A50" s="615"/>
      <c r="B50" s="609"/>
      <c r="C50" s="609"/>
      <c r="D50" s="609"/>
      <c r="E50" s="609"/>
      <c r="F50" s="609"/>
      <c r="G50" s="609"/>
      <c r="H50" s="609"/>
      <c r="I50" s="609"/>
      <c r="J50" s="609"/>
      <c r="K50" s="609"/>
    </row>
    <row r="51" spans="1:11" ht="12.75" customHeight="1">
      <c r="A51" s="649" t="s">
        <v>809</v>
      </c>
      <c r="B51" s="649"/>
      <c r="C51" s="649"/>
      <c r="D51" s="649"/>
      <c r="E51" s="649"/>
      <c r="F51" s="649"/>
      <c r="G51" s="649"/>
      <c r="H51" s="649"/>
      <c r="I51" s="649"/>
      <c r="J51" s="649"/>
      <c r="K51" s="649"/>
    </row>
    <row r="52" spans="1:11" ht="12.75" customHeight="1">
      <c r="A52" s="615"/>
      <c r="B52" s="609"/>
      <c r="C52" s="609"/>
      <c r="D52" s="609"/>
      <c r="E52" s="609"/>
      <c r="F52" s="609"/>
      <c r="G52" s="609"/>
      <c r="H52" s="609"/>
      <c r="I52" s="609"/>
      <c r="J52" s="609"/>
      <c r="K52" s="609"/>
    </row>
    <row r="53" spans="1:11" ht="12.75" customHeight="1">
      <c r="A53" s="649" t="s">
        <v>813</v>
      </c>
      <c r="B53" s="642"/>
      <c r="C53" s="642"/>
      <c r="D53" s="642"/>
      <c r="E53" s="642"/>
      <c r="F53" s="642"/>
      <c r="G53" s="642"/>
      <c r="H53" s="642"/>
      <c r="I53" s="642"/>
      <c r="J53" s="642"/>
      <c r="K53" s="642"/>
    </row>
    <row r="54" spans="1:11" ht="12.75" customHeight="1">
      <c r="A54" s="649" t="s">
        <v>814</v>
      </c>
      <c r="B54" s="642"/>
      <c r="C54" s="642"/>
      <c r="D54" s="642"/>
      <c r="E54" s="642"/>
      <c r="F54" s="642"/>
      <c r="G54" s="642"/>
      <c r="H54" s="642"/>
      <c r="I54" s="642"/>
      <c r="J54" s="642"/>
      <c r="K54" s="642"/>
    </row>
    <row r="55" spans="1:11" ht="12.75" customHeight="1">
      <c r="A55" s="649" t="s">
        <v>815</v>
      </c>
      <c r="B55" s="642"/>
      <c r="C55" s="642"/>
      <c r="D55" s="642"/>
      <c r="E55" s="642"/>
      <c r="F55" s="642"/>
      <c r="G55" s="642"/>
      <c r="H55" s="642"/>
      <c r="I55" s="642"/>
      <c r="J55" s="642"/>
      <c r="K55" s="642"/>
    </row>
    <row r="56" spans="1:11" ht="12.75" customHeight="1"/>
    <row r="57" spans="1:11" ht="12.75" customHeight="1">
      <c r="A57" s="642" t="s">
        <v>817</v>
      </c>
      <c r="B57" s="642"/>
      <c r="C57" s="642"/>
      <c r="D57" s="642"/>
      <c r="E57" s="642"/>
      <c r="F57" s="642"/>
      <c r="G57" s="642"/>
      <c r="H57" s="642"/>
      <c r="I57" s="642"/>
      <c r="J57" s="642"/>
      <c r="K57" s="642"/>
    </row>
    <row r="58" spans="1:11">
      <c r="A58" s="649" t="s">
        <v>816</v>
      </c>
      <c r="B58" s="642"/>
      <c r="C58" s="642"/>
      <c r="D58" s="642"/>
      <c r="E58" s="642"/>
      <c r="F58" s="642"/>
      <c r="G58" s="642"/>
      <c r="H58" s="642"/>
      <c r="I58" s="642"/>
      <c r="J58" s="642"/>
      <c r="K58" s="642"/>
    </row>
    <row r="59" spans="1:11" ht="12.75" customHeight="1"/>
    <row r="60" spans="1:11">
      <c r="A60" s="649" t="s">
        <v>818</v>
      </c>
      <c r="B60" s="649"/>
      <c r="C60" s="649"/>
      <c r="D60" s="649"/>
      <c r="E60" s="649"/>
      <c r="F60" s="649"/>
      <c r="G60" s="649"/>
      <c r="H60" s="649"/>
      <c r="I60" s="649"/>
      <c r="J60" s="649"/>
      <c r="K60" s="649"/>
    </row>
    <row r="61" spans="1:11" ht="12.75" customHeight="1"/>
    <row r="62" spans="1:11">
      <c r="A62" s="649" t="s">
        <v>819</v>
      </c>
      <c r="B62" s="642"/>
      <c r="C62" s="642"/>
      <c r="D62" s="642"/>
      <c r="E62" s="642"/>
      <c r="F62" s="642"/>
      <c r="G62" s="642"/>
      <c r="H62" s="642"/>
      <c r="I62" s="642"/>
      <c r="J62" s="642"/>
      <c r="K62" s="642"/>
    </row>
    <row r="63" spans="1:11">
      <c r="A63" s="649" t="s">
        <v>820</v>
      </c>
      <c r="B63" s="642"/>
      <c r="C63" s="642"/>
      <c r="D63" s="642"/>
      <c r="E63" s="642"/>
      <c r="F63" s="642"/>
      <c r="G63" s="642"/>
      <c r="H63" s="642"/>
      <c r="I63" s="642"/>
      <c r="J63" s="642"/>
      <c r="K63" s="642"/>
    </row>
    <row r="64" spans="1:11">
      <c r="A64" s="615"/>
      <c r="B64" s="609"/>
      <c r="C64" s="609"/>
      <c r="D64" s="609"/>
      <c r="E64" s="609"/>
      <c r="F64" s="609"/>
      <c r="G64" s="609"/>
      <c r="H64" s="609"/>
      <c r="I64" s="609"/>
      <c r="J64" s="609"/>
      <c r="K64" s="609"/>
    </row>
    <row r="65" spans="1:11" ht="12.75" customHeight="1">
      <c r="A65" s="8"/>
      <c r="B65" s="9"/>
      <c r="C65" s="9"/>
      <c r="D65" s="9"/>
      <c r="E65" s="9"/>
      <c r="F65" s="9"/>
      <c r="G65" s="9"/>
      <c r="H65" s="9"/>
      <c r="I65" s="9"/>
      <c r="J65" s="9"/>
      <c r="K65" s="9"/>
    </row>
    <row r="66" spans="1:11" s="2" customFormat="1" ht="17.100000000000001" customHeight="1">
      <c r="A66" s="639" t="s">
        <v>599</v>
      </c>
      <c r="B66" s="639"/>
      <c r="C66" s="639"/>
      <c r="D66" s="639"/>
      <c r="E66" s="639"/>
      <c r="F66" s="639"/>
      <c r="G66" s="639"/>
      <c r="H66" s="639"/>
      <c r="I66" s="639"/>
      <c r="J66" s="639"/>
      <c r="K66" s="639"/>
    </row>
    <row r="68" spans="1:11" ht="29.1" customHeight="1">
      <c r="A68" s="642" t="s">
        <v>39</v>
      </c>
      <c r="B68" s="642"/>
      <c r="C68" s="642"/>
      <c r="D68" s="642"/>
      <c r="E68" s="642"/>
      <c r="F68" s="642"/>
      <c r="G68" s="642"/>
      <c r="H68" s="642"/>
      <c r="I68" s="642"/>
      <c r="J68" s="642"/>
      <c r="K68" s="642"/>
    </row>
    <row r="70" spans="1:11" ht="15" customHeight="1">
      <c r="A70" s="649" t="s">
        <v>40</v>
      </c>
      <c r="B70" s="649"/>
      <c r="C70" s="10">
        <f>SUM(C71:C72)</f>
        <v>1250000</v>
      </c>
      <c r="D70" s="9"/>
      <c r="E70" s="9"/>
      <c r="F70" s="9"/>
      <c r="G70" s="9"/>
      <c r="H70" s="9"/>
      <c r="I70" s="9"/>
      <c r="J70" s="9"/>
      <c r="K70" s="9"/>
    </row>
    <row r="71" spans="1:11" ht="15" customHeight="1">
      <c r="A71" s="1173" t="s">
        <v>41</v>
      </c>
      <c r="B71" s="1173"/>
      <c r="C71" s="11">
        <v>0</v>
      </c>
    </row>
    <row r="72" spans="1:11" ht="15" customHeight="1">
      <c r="A72" s="1173" t="s">
        <v>42</v>
      </c>
      <c r="B72" s="1173"/>
      <c r="C72" s="11">
        <v>1250000</v>
      </c>
    </row>
    <row r="73" spans="1:11" ht="15" customHeight="1">
      <c r="A73" s="1223" t="s">
        <v>43</v>
      </c>
      <c r="B73" s="1223"/>
      <c r="C73" s="12" t="s">
        <v>624</v>
      </c>
    </row>
    <row r="75" spans="1:11" ht="29.1" customHeight="1">
      <c r="A75" s="1224" t="s">
        <v>859</v>
      </c>
      <c r="B75" s="1185"/>
      <c r="C75" s="1185"/>
      <c r="D75" s="1185"/>
      <c r="E75" s="1185"/>
      <c r="F75" s="1185"/>
      <c r="G75" s="1185"/>
      <c r="H75" s="1185"/>
      <c r="I75" s="1185"/>
      <c r="J75" s="1185"/>
      <c r="K75" s="1185"/>
    </row>
    <row r="77" spans="1:11" s="2" customFormat="1" ht="48" customHeight="1">
      <c r="A77" s="639" t="s">
        <v>600</v>
      </c>
      <c r="B77" s="640"/>
      <c r="C77" s="640"/>
      <c r="D77" s="640"/>
      <c r="E77" s="640"/>
      <c r="F77" s="640"/>
      <c r="G77" s="640"/>
      <c r="H77" s="640"/>
      <c r="I77" s="640"/>
      <c r="J77" s="640"/>
      <c r="K77" s="640"/>
    </row>
    <row r="79" spans="1:11" ht="30.75" customHeight="1">
      <c r="A79" s="639" t="s">
        <v>837</v>
      </c>
      <c r="B79" s="640"/>
      <c r="C79" s="640"/>
      <c r="D79" s="640"/>
      <c r="E79" s="640"/>
      <c r="F79" s="640"/>
      <c r="G79" s="640"/>
      <c r="H79" s="640"/>
      <c r="I79" s="640"/>
      <c r="J79" s="640"/>
      <c r="K79" s="640"/>
    </row>
    <row r="84" spans="1:11" ht="17.100000000000001" customHeight="1">
      <c r="A84" s="639" t="s">
        <v>822</v>
      </c>
      <c r="B84" s="640"/>
      <c r="C84" s="640"/>
      <c r="D84" s="640"/>
      <c r="E84" s="640"/>
      <c r="F84" s="640"/>
      <c r="G84" s="640"/>
      <c r="H84" s="640"/>
      <c r="I84" s="640"/>
      <c r="J84" s="640"/>
      <c r="K84" s="640"/>
    </row>
    <row r="86" spans="1:11" ht="30.75" customHeight="1">
      <c r="A86" s="1174" t="s">
        <v>601</v>
      </c>
      <c r="B86" s="640"/>
      <c r="C86" s="640"/>
      <c r="D86" s="640"/>
      <c r="E86" s="640"/>
      <c r="F86" s="640"/>
      <c r="G86" s="640"/>
      <c r="H86" s="640"/>
      <c r="I86" s="640"/>
      <c r="J86" s="640"/>
      <c r="K86" s="640"/>
    </row>
    <row r="92" spans="1:11" ht="17.100000000000001" customHeight="1">
      <c r="A92" s="768" t="s">
        <v>209</v>
      </c>
      <c r="B92" s="768"/>
      <c r="C92" s="768"/>
      <c r="D92" s="768"/>
      <c r="E92" s="768"/>
      <c r="F92" s="768"/>
      <c r="G92" s="768"/>
      <c r="H92" s="768"/>
      <c r="I92" s="768"/>
      <c r="J92" s="768"/>
      <c r="K92" s="768"/>
    </row>
    <row r="93" spans="1:11" ht="17.100000000000001" customHeight="1">
      <c r="A93" s="768" t="s">
        <v>823</v>
      </c>
      <c r="B93" s="768"/>
      <c r="C93" s="768"/>
      <c r="D93" s="768"/>
      <c r="E93" s="768"/>
      <c r="F93" s="768"/>
      <c r="G93" s="768"/>
      <c r="H93" s="768"/>
      <c r="I93" s="768"/>
      <c r="J93" s="768"/>
      <c r="K93" s="768"/>
    </row>
    <row r="94" spans="1:11" ht="17.100000000000001" customHeight="1">
      <c r="A94" s="768" t="s">
        <v>233</v>
      </c>
      <c r="B94" s="768"/>
      <c r="C94" s="768"/>
      <c r="D94" s="768"/>
      <c r="E94" s="768"/>
      <c r="F94" s="768"/>
      <c r="G94" s="768"/>
      <c r="H94" s="768"/>
      <c r="I94" s="768"/>
      <c r="J94" s="768"/>
      <c r="K94" s="768"/>
    </row>
    <row r="95" spans="1:11" ht="15" customHeight="1" thickBot="1">
      <c r="A95" s="73"/>
      <c r="B95" s="73"/>
      <c r="C95" s="74"/>
      <c r="D95" s="74"/>
      <c r="E95" s="75"/>
      <c r="F95" s="74"/>
      <c r="G95" s="75"/>
      <c r="H95" s="75"/>
      <c r="I95" s="75"/>
      <c r="J95" s="76"/>
      <c r="K95" s="76" t="s">
        <v>211</v>
      </c>
    </row>
    <row r="96" spans="1:11" s="78" customFormat="1" ht="40.5" customHeight="1">
      <c r="A96" s="769" t="s">
        <v>212</v>
      </c>
      <c r="B96" s="770"/>
      <c r="C96" s="769" t="s">
        <v>213</v>
      </c>
      <c r="D96" s="726"/>
      <c r="E96" s="77" t="s">
        <v>214</v>
      </c>
      <c r="F96" s="773" t="s">
        <v>215</v>
      </c>
      <c r="G96" s="774"/>
      <c r="H96" s="773" t="s">
        <v>824</v>
      </c>
      <c r="I96" s="775"/>
      <c r="J96" s="773" t="s">
        <v>825</v>
      </c>
      <c r="K96" s="775"/>
    </row>
    <row r="97" spans="1:11" s="78" customFormat="1" ht="18" customHeight="1" thickBot="1">
      <c r="A97" s="771"/>
      <c r="B97" s="772"/>
      <c r="C97" s="776" t="s">
        <v>218</v>
      </c>
      <c r="D97" s="755"/>
      <c r="E97" s="79" t="s">
        <v>70</v>
      </c>
      <c r="F97" s="80" t="s">
        <v>219</v>
      </c>
      <c r="G97" s="79" t="s">
        <v>70</v>
      </c>
      <c r="H97" s="80" t="s">
        <v>219</v>
      </c>
      <c r="I97" s="79" t="s">
        <v>70</v>
      </c>
      <c r="J97" s="80" t="s">
        <v>219</v>
      </c>
      <c r="K97" s="79" t="s">
        <v>70</v>
      </c>
    </row>
    <row r="98" spans="1:11" s="71" customFormat="1" ht="21" customHeight="1">
      <c r="A98" s="763" t="s">
        <v>838</v>
      </c>
      <c r="B98" s="764"/>
      <c r="C98" s="767" t="s">
        <v>41</v>
      </c>
      <c r="D98" s="761"/>
      <c r="E98" s="752">
        <f t="shared" ref="E98:K106" si="0">E144</f>
        <v>1</v>
      </c>
      <c r="F98" s="857">
        <f t="shared" si="0"/>
        <v>0</v>
      </c>
      <c r="G98" s="752">
        <f t="shared" si="0"/>
        <v>11047</v>
      </c>
      <c r="H98" s="857">
        <f t="shared" si="0"/>
        <v>0</v>
      </c>
      <c r="I98" s="752">
        <f t="shared" si="0"/>
        <v>0</v>
      </c>
      <c r="J98" s="81">
        <f t="shared" si="0"/>
        <v>0</v>
      </c>
      <c r="K98" s="82">
        <f t="shared" si="0"/>
        <v>9750</v>
      </c>
    </row>
    <row r="99" spans="1:11" s="71" customFormat="1" ht="21" customHeight="1">
      <c r="A99" s="829"/>
      <c r="B99" s="830"/>
      <c r="C99" s="825" t="s">
        <v>42</v>
      </c>
      <c r="D99" s="826"/>
      <c r="E99" s="824"/>
      <c r="F99" s="858"/>
      <c r="G99" s="824"/>
      <c r="H99" s="858"/>
      <c r="I99" s="824"/>
      <c r="J99" s="152">
        <f t="shared" si="0"/>
        <v>0</v>
      </c>
      <c r="K99" s="153">
        <f t="shared" si="0"/>
        <v>1250</v>
      </c>
    </row>
    <row r="100" spans="1:11" s="111" customFormat="1" ht="21" customHeight="1" thickBot="1">
      <c r="A100" s="765"/>
      <c r="B100" s="766"/>
      <c r="C100" s="827" t="s">
        <v>43</v>
      </c>
      <c r="D100" s="819"/>
      <c r="E100" s="753"/>
      <c r="F100" s="876"/>
      <c r="G100" s="753"/>
      <c r="H100" s="876"/>
      <c r="I100" s="753"/>
      <c r="J100" s="109" t="str">
        <f t="shared" si="0"/>
        <v>(0)</v>
      </c>
      <c r="K100" s="154" t="str">
        <f t="shared" si="0"/>
        <v>(47)</v>
      </c>
    </row>
    <row r="101" spans="1:11" s="71" customFormat="1" ht="17.100000000000001" customHeight="1">
      <c r="A101" s="756" t="s">
        <v>220</v>
      </c>
      <c r="B101" s="85" t="s">
        <v>221</v>
      </c>
      <c r="C101" s="820" t="s">
        <v>41</v>
      </c>
      <c r="D101" s="761"/>
      <c r="E101" s="821">
        <f>E147</f>
        <v>0</v>
      </c>
      <c r="F101" s="894">
        <f>F147</f>
        <v>0</v>
      </c>
      <c r="G101" s="1244">
        <f>G147</f>
        <v>499</v>
      </c>
      <c r="H101" s="894">
        <f>H147</f>
        <v>0</v>
      </c>
      <c r="I101" s="1244">
        <f>I147</f>
        <v>0</v>
      </c>
      <c r="J101" s="94">
        <f t="shared" si="0"/>
        <v>0</v>
      </c>
      <c r="K101" s="95">
        <f t="shared" si="0"/>
        <v>499</v>
      </c>
    </row>
    <row r="102" spans="1:11" s="71" customFormat="1" ht="17.100000000000001" customHeight="1">
      <c r="A102" s="828"/>
      <c r="B102" s="113" t="s">
        <v>222</v>
      </c>
      <c r="C102" s="816" t="s">
        <v>42</v>
      </c>
      <c r="D102" s="817"/>
      <c r="E102" s="822"/>
      <c r="F102" s="895"/>
      <c r="G102" s="1245"/>
      <c r="H102" s="895"/>
      <c r="I102" s="1245"/>
      <c r="J102" s="140">
        <f t="shared" si="0"/>
        <v>0</v>
      </c>
      <c r="K102" s="162">
        <f t="shared" si="0"/>
        <v>0</v>
      </c>
    </row>
    <row r="103" spans="1:11" s="111" customFormat="1" ht="17.100000000000001" customHeight="1" thickBot="1">
      <c r="A103" s="757"/>
      <c r="B103" s="114"/>
      <c r="C103" s="818" t="s">
        <v>43</v>
      </c>
      <c r="D103" s="819"/>
      <c r="E103" s="823"/>
      <c r="F103" s="896"/>
      <c r="G103" s="1246"/>
      <c r="H103" s="896"/>
      <c r="I103" s="1246"/>
      <c r="J103" s="115" t="str">
        <f t="shared" si="0"/>
        <v>(0)</v>
      </c>
      <c r="K103" s="163" t="str">
        <f t="shared" si="0"/>
        <v>(0)</v>
      </c>
    </row>
    <row r="104" spans="1:11" s="71" customFormat="1" ht="17.100000000000001" customHeight="1">
      <c r="A104" s="758"/>
      <c r="B104" s="85" t="s">
        <v>223</v>
      </c>
      <c r="C104" s="820" t="s">
        <v>41</v>
      </c>
      <c r="D104" s="761"/>
      <c r="E104" s="821">
        <f>E150</f>
        <v>0</v>
      </c>
      <c r="F104" s="894">
        <f>F150</f>
        <v>0</v>
      </c>
      <c r="G104" s="821">
        <f>G150</f>
        <v>0</v>
      </c>
      <c r="H104" s="894">
        <f>H150</f>
        <v>0</v>
      </c>
      <c r="I104" s="821">
        <f>I150</f>
        <v>0</v>
      </c>
      <c r="J104" s="94">
        <f t="shared" si="0"/>
        <v>0</v>
      </c>
      <c r="K104" s="95">
        <f t="shared" si="0"/>
        <v>0</v>
      </c>
    </row>
    <row r="105" spans="1:11" s="71" customFormat="1" ht="17.100000000000001" customHeight="1">
      <c r="A105" s="758"/>
      <c r="B105" s="113" t="s">
        <v>224</v>
      </c>
      <c r="C105" s="834" t="s">
        <v>42</v>
      </c>
      <c r="D105" s="826"/>
      <c r="E105" s="822"/>
      <c r="F105" s="895"/>
      <c r="G105" s="822"/>
      <c r="H105" s="895"/>
      <c r="I105" s="822"/>
      <c r="J105" s="140">
        <f t="shared" si="0"/>
        <v>0</v>
      </c>
      <c r="K105" s="162">
        <f t="shared" si="0"/>
        <v>0</v>
      </c>
    </row>
    <row r="106" spans="1:11" s="111" customFormat="1" ht="17.100000000000001" customHeight="1" thickBot="1">
      <c r="A106" s="759"/>
      <c r="B106" s="117"/>
      <c r="C106" s="818" t="s">
        <v>43</v>
      </c>
      <c r="D106" s="819"/>
      <c r="E106" s="823"/>
      <c r="F106" s="896"/>
      <c r="G106" s="823"/>
      <c r="H106" s="896"/>
      <c r="I106" s="823"/>
      <c r="J106" s="115" t="str">
        <f t="shared" si="0"/>
        <v>(0)</v>
      </c>
      <c r="K106" s="163" t="str">
        <f t="shared" si="0"/>
        <v>(0)</v>
      </c>
    </row>
    <row r="107" spans="1:11" s="71" customFormat="1" ht="21" customHeight="1">
      <c r="A107" s="791" t="s">
        <v>839</v>
      </c>
      <c r="B107" s="835"/>
      <c r="C107" s="795" t="s">
        <v>41</v>
      </c>
      <c r="D107" s="761"/>
      <c r="E107" s="781">
        <f t="shared" ref="E107:K107" si="1">(E98+E101)-E104</f>
        <v>1</v>
      </c>
      <c r="F107" s="796">
        <f t="shared" si="1"/>
        <v>0</v>
      </c>
      <c r="G107" s="781">
        <f t="shared" si="1"/>
        <v>11546</v>
      </c>
      <c r="H107" s="796">
        <f t="shared" si="1"/>
        <v>0</v>
      </c>
      <c r="I107" s="781">
        <f t="shared" si="1"/>
        <v>0</v>
      </c>
      <c r="J107" s="97">
        <f t="shared" si="1"/>
        <v>0</v>
      </c>
      <c r="K107" s="98">
        <f t="shared" si="1"/>
        <v>10249</v>
      </c>
    </row>
    <row r="108" spans="1:11" s="71" customFormat="1" ht="21" customHeight="1">
      <c r="A108" s="836"/>
      <c r="B108" s="835"/>
      <c r="C108" s="832" t="s">
        <v>42</v>
      </c>
      <c r="D108" s="826"/>
      <c r="E108" s="837"/>
      <c r="F108" s="831"/>
      <c r="G108" s="837"/>
      <c r="H108" s="831"/>
      <c r="I108" s="837"/>
      <c r="J108" s="118">
        <f>(J99+J102)-J105</f>
        <v>0</v>
      </c>
      <c r="K108" s="119">
        <f>(K99+K102)-K105</f>
        <v>1250</v>
      </c>
    </row>
    <row r="109" spans="1:11" s="111" customFormat="1" ht="21" customHeight="1" thickBot="1">
      <c r="A109" s="793"/>
      <c r="B109" s="794"/>
      <c r="C109" s="833" t="s">
        <v>43</v>
      </c>
      <c r="D109" s="819"/>
      <c r="E109" s="782"/>
      <c r="F109" s="797"/>
      <c r="G109" s="782"/>
      <c r="H109" s="797"/>
      <c r="I109" s="782"/>
      <c r="J109" s="120" t="s">
        <v>234</v>
      </c>
      <c r="K109" s="121" t="s">
        <v>617</v>
      </c>
    </row>
    <row r="110" spans="1:11" s="71" customFormat="1" ht="15" customHeight="1">
      <c r="A110" s="784" t="s">
        <v>225</v>
      </c>
      <c r="B110" s="786"/>
      <c r="C110" s="787"/>
      <c r="D110" s="787"/>
      <c r="E110" s="787"/>
      <c r="F110" s="787"/>
      <c r="G110" s="788"/>
      <c r="H110" s="760" t="s">
        <v>41</v>
      </c>
      <c r="I110" s="774"/>
      <c r="J110" s="94">
        <f>J156</f>
        <v>0</v>
      </c>
      <c r="K110" s="95">
        <f>K156</f>
        <v>0</v>
      </c>
    </row>
    <row r="111" spans="1:11" s="71" customFormat="1" ht="15" customHeight="1" thickBot="1">
      <c r="A111" s="785"/>
      <c r="B111" s="789"/>
      <c r="C111" s="789"/>
      <c r="D111" s="789"/>
      <c r="E111" s="789"/>
      <c r="F111" s="789"/>
      <c r="G111" s="790"/>
      <c r="H111" s="762" t="s">
        <v>42</v>
      </c>
      <c r="I111" s="780"/>
      <c r="J111" s="92">
        <f>J157</f>
        <v>0</v>
      </c>
      <c r="K111" s="93">
        <f>K157</f>
        <v>0</v>
      </c>
    </row>
    <row r="112" spans="1:11" s="101" customFormat="1" ht="17.100000000000001" customHeight="1">
      <c r="A112" s="777" t="s">
        <v>227</v>
      </c>
      <c r="B112" s="770"/>
      <c r="C112" s="770"/>
      <c r="D112" s="770"/>
      <c r="E112" s="770"/>
      <c r="F112" s="770"/>
      <c r="G112" s="778"/>
      <c r="H112" s="760" t="s">
        <v>41</v>
      </c>
      <c r="I112" s="774"/>
      <c r="J112" s="94">
        <f>J107-J110</f>
        <v>0</v>
      </c>
      <c r="K112" s="95">
        <f>K107-K110</f>
        <v>10249</v>
      </c>
    </row>
    <row r="113" spans="1:11" s="101" customFormat="1" ht="17.100000000000001" customHeight="1" thickBot="1">
      <c r="A113" s="771"/>
      <c r="B113" s="772"/>
      <c r="C113" s="772"/>
      <c r="D113" s="772"/>
      <c r="E113" s="772"/>
      <c r="F113" s="772"/>
      <c r="G113" s="779"/>
      <c r="H113" s="762" t="s">
        <v>42</v>
      </c>
      <c r="I113" s="780"/>
      <c r="J113" s="92">
        <f>J108-J111</f>
        <v>0</v>
      </c>
      <c r="K113" s="93">
        <f>K108-K111</f>
        <v>1250</v>
      </c>
    </row>
    <row r="114" spans="1:11" s="101" customFormat="1" ht="17.100000000000001" customHeight="1">
      <c r="A114" s="777" t="s">
        <v>828</v>
      </c>
      <c r="B114" s="770"/>
      <c r="C114" s="770"/>
      <c r="D114" s="770"/>
      <c r="E114" s="770"/>
      <c r="F114" s="770"/>
      <c r="G114" s="778"/>
      <c r="H114" s="760" t="s">
        <v>41</v>
      </c>
      <c r="I114" s="774"/>
      <c r="J114" s="94">
        <f>J160</f>
        <v>0</v>
      </c>
      <c r="K114" s="95">
        <f>K160</f>
        <v>10141</v>
      </c>
    </row>
    <row r="115" spans="1:11" s="101" customFormat="1" ht="17.100000000000001" customHeight="1" thickBot="1">
      <c r="A115" s="771"/>
      <c r="B115" s="772"/>
      <c r="C115" s="772"/>
      <c r="D115" s="772"/>
      <c r="E115" s="772"/>
      <c r="F115" s="772"/>
      <c r="G115" s="779"/>
      <c r="H115" s="762" t="s">
        <v>42</v>
      </c>
      <c r="I115" s="780"/>
      <c r="J115" s="92">
        <f>J161</f>
        <v>0</v>
      </c>
      <c r="K115" s="93">
        <f>K161</f>
        <v>963</v>
      </c>
    </row>
    <row r="116" spans="1:11" s="101" customFormat="1" ht="17.100000000000001" customHeight="1">
      <c r="A116" s="777" t="s">
        <v>228</v>
      </c>
      <c r="B116" s="770"/>
      <c r="C116" s="770"/>
      <c r="D116" s="770"/>
      <c r="E116" s="770"/>
      <c r="F116" s="770"/>
      <c r="G116" s="778"/>
      <c r="H116" s="760" t="s">
        <v>41</v>
      </c>
      <c r="I116" s="774"/>
      <c r="J116" s="94">
        <f>J112-J114</f>
        <v>0</v>
      </c>
      <c r="K116" s="95">
        <f>K112-K114</f>
        <v>108</v>
      </c>
    </row>
    <row r="117" spans="1:11" s="101" customFormat="1" ht="17.100000000000001" customHeight="1" thickBot="1">
      <c r="A117" s="771"/>
      <c r="B117" s="772"/>
      <c r="C117" s="772"/>
      <c r="D117" s="772"/>
      <c r="E117" s="772"/>
      <c r="F117" s="772"/>
      <c r="G117" s="779"/>
      <c r="H117" s="762" t="s">
        <v>42</v>
      </c>
      <c r="I117" s="780"/>
      <c r="J117" s="92">
        <f>J113-J115</f>
        <v>0</v>
      </c>
      <c r="K117" s="93">
        <f>K113-K115</f>
        <v>287</v>
      </c>
    </row>
    <row r="118" spans="1:11" s="101" customFormat="1" ht="17.100000000000001" customHeight="1">
      <c r="A118" s="801" t="s">
        <v>829</v>
      </c>
      <c r="B118" s="770"/>
      <c r="C118" s="770"/>
      <c r="D118" s="802"/>
      <c r="E118" s="807" t="s">
        <v>229</v>
      </c>
      <c r="F118" s="808"/>
      <c r="G118" s="808"/>
      <c r="H118" s="808"/>
      <c r="I118" s="809"/>
      <c r="J118" s="102">
        <v>0</v>
      </c>
      <c r="K118" s="103">
        <f>(K114+K115)/(K98+K99)*100</f>
        <v>100.94545454545454</v>
      </c>
    </row>
    <row r="119" spans="1:11" s="101" customFormat="1" ht="17.100000000000001" customHeight="1">
      <c r="A119" s="803"/>
      <c r="B119" s="804"/>
      <c r="C119" s="804"/>
      <c r="D119" s="805"/>
      <c r="E119" s="810" t="s">
        <v>230</v>
      </c>
      <c r="F119" s="811"/>
      <c r="G119" s="811"/>
      <c r="H119" s="811"/>
      <c r="I119" s="812"/>
      <c r="J119" s="104">
        <v>0</v>
      </c>
      <c r="K119" s="105">
        <f>(K114+K115)/(K107+K108)*100</f>
        <v>96.564918688581614</v>
      </c>
    </row>
    <row r="120" spans="1:11" s="101" customFormat="1" ht="17.100000000000001" customHeight="1" thickBot="1">
      <c r="A120" s="771"/>
      <c r="B120" s="772"/>
      <c r="C120" s="772"/>
      <c r="D120" s="806"/>
      <c r="E120" s="813" t="s">
        <v>231</v>
      </c>
      <c r="F120" s="814"/>
      <c r="G120" s="814"/>
      <c r="H120" s="814"/>
      <c r="I120" s="815"/>
      <c r="J120" s="106">
        <v>0</v>
      </c>
      <c r="K120" s="107">
        <f>(K114+K115)/(K112+K113)*100</f>
        <v>96.564918688581614</v>
      </c>
    </row>
    <row r="121" spans="1:11" s="101" customFormat="1" ht="33.950000000000003" customHeight="1" thickBot="1">
      <c r="A121" s="839" t="s">
        <v>862</v>
      </c>
      <c r="B121" s="840"/>
      <c r="C121" s="840"/>
      <c r="D121" s="840"/>
      <c r="E121" s="840"/>
      <c r="F121" s="840"/>
      <c r="G121" s="841"/>
      <c r="H121" s="842" t="s">
        <v>43</v>
      </c>
      <c r="I121" s="843"/>
      <c r="J121" s="124" t="str">
        <f>J167</f>
        <v>(0)</v>
      </c>
      <c r="K121" s="503" t="s">
        <v>234</v>
      </c>
    </row>
    <row r="122" spans="1:11" s="101" customFormat="1" ht="17.100000000000001" customHeight="1">
      <c r="A122" s="801" t="s">
        <v>863</v>
      </c>
      <c r="B122" s="770"/>
      <c r="C122" s="770"/>
      <c r="D122" s="802"/>
      <c r="E122" s="807" t="s">
        <v>240</v>
      </c>
      <c r="F122" s="808"/>
      <c r="G122" s="808"/>
      <c r="H122" s="808"/>
      <c r="I122" s="809"/>
      <c r="J122" s="126" t="str">
        <f>J168</f>
        <v>(0)</v>
      </c>
      <c r="K122" s="504" t="s">
        <v>234</v>
      </c>
    </row>
    <row r="123" spans="1:11" s="101" customFormat="1" ht="17.100000000000001" customHeight="1" thickBot="1">
      <c r="A123" s="844"/>
      <c r="B123" s="845"/>
      <c r="C123" s="845"/>
      <c r="D123" s="806"/>
      <c r="E123" s="870" t="s">
        <v>237</v>
      </c>
      <c r="F123" s="871"/>
      <c r="G123" s="871"/>
      <c r="H123" s="871"/>
      <c r="I123" s="872"/>
      <c r="J123" s="128" t="str">
        <f>J169</f>
        <v>(0)</v>
      </c>
      <c r="K123" s="505" t="s">
        <v>234</v>
      </c>
    </row>
    <row r="124" spans="1:11" s="101" customFormat="1" ht="18.75" customHeight="1">
      <c r="A124" s="873" t="s">
        <v>241</v>
      </c>
      <c r="B124" s="874"/>
      <c r="C124" s="874"/>
      <c r="D124" s="874"/>
      <c r="E124" s="874"/>
      <c r="F124" s="874"/>
      <c r="G124" s="874"/>
      <c r="H124" s="874"/>
      <c r="I124" s="874"/>
      <c r="J124" s="874"/>
      <c r="K124" s="875"/>
    </row>
    <row r="125" spans="1:11" s="101" customFormat="1" ht="12.75" customHeight="1">
      <c r="A125" s="130"/>
      <c r="B125" s="131"/>
      <c r="C125" s="131"/>
      <c r="D125" s="131"/>
      <c r="E125" s="131"/>
      <c r="F125" s="131"/>
      <c r="G125" s="131"/>
      <c r="H125" s="131"/>
      <c r="I125" s="131"/>
      <c r="J125" s="131"/>
      <c r="K125" s="132"/>
    </row>
    <row r="126" spans="1:11" s="101" customFormat="1" ht="12.75" customHeight="1">
      <c r="A126" s="130"/>
      <c r="B126" s="131"/>
      <c r="C126" s="131"/>
      <c r="D126" s="131"/>
      <c r="E126" s="131"/>
      <c r="F126" s="131"/>
      <c r="G126" s="131"/>
      <c r="H126" s="131"/>
      <c r="I126" s="131"/>
      <c r="J126" s="131"/>
      <c r="K126" s="132"/>
    </row>
    <row r="127" spans="1:11" s="101" customFormat="1" ht="18.75" customHeight="1" thickBot="1">
      <c r="A127" s="867" t="s">
        <v>242</v>
      </c>
      <c r="B127" s="868"/>
      <c r="C127" s="868"/>
      <c r="D127" s="868"/>
      <c r="E127" s="868"/>
      <c r="F127" s="868"/>
      <c r="G127" s="868"/>
      <c r="H127" s="868"/>
      <c r="I127" s="868"/>
      <c r="J127" s="868"/>
      <c r="K127" s="869"/>
    </row>
    <row r="128" spans="1:11" s="101" customFormat="1" ht="12.75" customHeight="1">
      <c r="A128" s="133"/>
      <c r="B128" s="131"/>
      <c r="C128" s="131"/>
      <c r="D128" s="131"/>
      <c r="E128" s="131"/>
      <c r="F128" s="131"/>
      <c r="G128" s="131"/>
      <c r="H128" s="131"/>
      <c r="I128" s="131"/>
      <c r="J128" s="131"/>
      <c r="K128" s="134"/>
    </row>
    <row r="129" spans="1:11" ht="29.1" customHeight="1">
      <c r="A129" s="1224" t="s">
        <v>859</v>
      </c>
      <c r="B129" s="1185"/>
      <c r="C129" s="1185"/>
      <c r="D129" s="1185"/>
      <c r="E129" s="1185"/>
      <c r="F129" s="1185"/>
      <c r="G129" s="1185"/>
      <c r="H129" s="1185"/>
      <c r="I129" s="1185"/>
      <c r="J129" s="1185"/>
      <c r="K129" s="1185"/>
    </row>
    <row r="130" spans="1:11" s="101" customFormat="1" ht="12.75" customHeight="1">
      <c r="A130" s="255"/>
      <c r="B130" s="131"/>
      <c r="C130" s="131"/>
      <c r="D130" s="131"/>
      <c r="E130" s="131"/>
      <c r="F130" s="131"/>
      <c r="G130" s="131"/>
      <c r="H130" s="131"/>
      <c r="I130" s="131"/>
      <c r="J130" s="131"/>
      <c r="K130" s="134"/>
    </row>
    <row r="131" spans="1:11" s="101" customFormat="1" ht="12.75" customHeight="1">
      <c r="A131" s="255"/>
      <c r="B131" s="131"/>
      <c r="C131" s="131"/>
      <c r="D131" s="131"/>
      <c r="E131" s="131"/>
      <c r="F131" s="131"/>
      <c r="G131" s="131"/>
      <c r="H131" s="131"/>
      <c r="I131" s="131"/>
      <c r="J131" s="131"/>
      <c r="K131" s="134"/>
    </row>
    <row r="132" spans="1:11" s="101" customFormat="1" ht="12.75" customHeight="1">
      <c r="A132" s="255"/>
      <c r="B132" s="131"/>
      <c r="C132" s="131"/>
      <c r="D132" s="131"/>
      <c r="E132" s="131"/>
      <c r="F132" s="131"/>
      <c r="G132" s="131"/>
      <c r="H132" s="131"/>
      <c r="I132" s="131"/>
      <c r="J132" s="131"/>
      <c r="K132" s="134"/>
    </row>
    <row r="133" spans="1:11" s="101" customFormat="1" ht="12.75" customHeight="1">
      <c r="A133" s="255"/>
      <c r="B133" s="131"/>
      <c r="C133" s="131"/>
      <c r="D133" s="131"/>
      <c r="E133" s="131"/>
      <c r="F133" s="131"/>
      <c r="G133" s="131"/>
      <c r="H133" s="131"/>
      <c r="I133" s="131"/>
      <c r="J133" s="131"/>
      <c r="K133" s="134"/>
    </row>
    <row r="134" spans="1:11" s="101" customFormat="1" ht="12.75" customHeight="1">
      <c r="A134" s="255"/>
      <c r="B134" s="131"/>
      <c r="C134" s="131"/>
      <c r="D134" s="131"/>
      <c r="E134" s="131"/>
      <c r="F134" s="131"/>
      <c r="G134" s="131"/>
      <c r="H134" s="131"/>
      <c r="I134" s="131"/>
      <c r="J134" s="131"/>
      <c r="K134" s="134"/>
    </row>
    <row r="135" spans="1:11" s="101" customFormat="1" ht="12.75" customHeight="1">
      <c r="A135" s="255"/>
      <c r="B135" s="131"/>
      <c r="C135" s="131"/>
      <c r="D135" s="131"/>
      <c r="E135" s="131"/>
      <c r="F135" s="131"/>
      <c r="G135" s="131"/>
      <c r="H135" s="131"/>
      <c r="I135" s="131"/>
      <c r="J135" s="131"/>
      <c r="K135" s="134"/>
    </row>
    <row r="136" spans="1:11" s="101" customFormat="1" ht="12.75" customHeight="1">
      <c r="A136" s="255"/>
      <c r="B136" s="131"/>
      <c r="C136" s="131"/>
      <c r="D136" s="131"/>
      <c r="E136" s="131"/>
      <c r="F136" s="131"/>
      <c r="G136" s="131"/>
      <c r="H136" s="131"/>
      <c r="I136" s="131"/>
      <c r="J136" s="131"/>
      <c r="K136" s="134"/>
    </row>
    <row r="137" spans="1:11" ht="57.75" customHeight="1">
      <c r="A137" s="1174" t="s">
        <v>602</v>
      </c>
      <c r="B137" s="640"/>
      <c r="C137" s="640"/>
      <c r="D137" s="640"/>
      <c r="E137" s="640"/>
      <c r="F137" s="640"/>
      <c r="G137" s="640"/>
      <c r="H137" s="640"/>
      <c r="I137" s="640"/>
      <c r="J137" s="640"/>
      <c r="K137" s="640"/>
    </row>
    <row r="141" spans="1:11" ht="15" customHeight="1" thickBot="1">
      <c r="A141" s="73"/>
      <c r="B141" s="73"/>
      <c r="C141" s="74"/>
      <c r="D141" s="74"/>
      <c r="E141" s="75"/>
      <c r="F141" s="74"/>
      <c r="G141" s="75"/>
      <c r="H141" s="75"/>
      <c r="I141" s="75"/>
      <c r="J141" s="76"/>
      <c r="K141" s="76" t="s">
        <v>211</v>
      </c>
    </row>
    <row r="142" spans="1:11" s="78" customFormat="1" ht="40.5" customHeight="1">
      <c r="A142" s="922" t="s">
        <v>258</v>
      </c>
      <c r="B142" s="1021" t="s">
        <v>259</v>
      </c>
      <c r="C142" s="512" t="s">
        <v>213</v>
      </c>
      <c r="D142" s="922" t="s">
        <v>260</v>
      </c>
      <c r="E142" s="514" t="s">
        <v>214</v>
      </c>
      <c r="F142" s="773" t="s">
        <v>215</v>
      </c>
      <c r="G142" s="774"/>
      <c r="H142" s="773" t="s">
        <v>824</v>
      </c>
      <c r="I142" s="775"/>
      <c r="J142" s="773" t="s">
        <v>825</v>
      </c>
      <c r="K142" s="775"/>
    </row>
    <row r="143" spans="1:11" s="78" customFormat="1" ht="18" customHeight="1" thickBot="1">
      <c r="A143" s="892"/>
      <c r="B143" s="755"/>
      <c r="C143" s="513" t="s">
        <v>218</v>
      </c>
      <c r="D143" s="892"/>
      <c r="E143" s="79" t="s">
        <v>70</v>
      </c>
      <c r="F143" s="80" t="s">
        <v>219</v>
      </c>
      <c r="G143" s="79" t="s">
        <v>70</v>
      </c>
      <c r="H143" s="80" t="s">
        <v>219</v>
      </c>
      <c r="I143" s="79" t="s">
        <v>70</v>
      </c>
      <c r="J143" s="80" t="s">
        <v>219</v>
      </c>
      <c r="K143" s="79" t="s">
        <v>70</v>
      </c>
    </row>
    <row r="144" spans="1:11" s="71" customFormat="1" ht="21" customHeight="1">
      <c r="A144" s="914" t="s">
        <v>794</v>
      </c>
      <c r="B144" s="1020" t="s">
        <v>401</v>
      </c>
      <c r="C144" s="172" t="s">
        <v>41</v>
      </c>
      <c r="D144" s="917" t="s">
        <v>843</v>
      </c>
      <c r="E144" s="752">
        <v>1</v>
      </c>
      <c r="F144" s="857">
        <v>0</v>
      </c>
      <c r="G144" s="1260">
        <v>11047</v>
      </c>
      <c r="H144" s="1254">
        <v>0</v>
      </c>
      <c r="I144" s="1257">
        <v>0</v>
      </c>
      <c r="J144" s="455">
        <v>0</v>
      </c>
      <c r="K144" s="456">
        <v>9750</v>
      </c>
    </row>
    <row r="145" spans="1:11" s="71" customFormat="1" ht="21" customHeight="1">
      <c r="A145" s="915"/>
      <c r="B145" s="1083"/>
      <c r="C145" s="173" t="s">
        <v>42</v>
      </c>
      <c r="D145" s="918"/>
      <c r="E145" s="824"/>
      <c r="F145" s="858"/>
      <c r="G145" s="1261"/>
      <c r="H145" s="1255"/>
      <c r="I145" s="1258"/>
      <c r="J145" s="457">
        <v>0</v>
      </c>
      <c r="K145" s="458">
        <v>1250</v>
      </c>
    </row>
    <row r="146" spans="1:11" s="71" customFormat="1" ht="21" customHeight="1" thickBot="1">
      <c r="A146" s="1019"/>
      <c r="B146" s="806"/>
      <c r="C146" s="174" t="s">
        <v>43</v>
      </c>
      <c r="D146" s="892"/>
      <c r="E146" s="753"/>
      <c r="F146" s="876"/>
      <c r="G146" s="1262"/>
      <c r="H146" s="1256"/>
      <c r="I146" s="1259"/>
      <c r="J146" s="459" t="s">
        <v>234</v>
      </c>
      <c r="K146" s="460" t="s">
        <v>867</v>
      </c>
    </row>
    <row r="147" spans="1:11" s="71" customFormat="1" ht="17.100000000000001" customHeight="1">
      <c r="A147" s="756" t="s">
        <v>220</v>
      </c>
      <c r="B147" s="517" t="s">
        <v>221</v>
      </c>
      <c r="C147" s="515" t="s">
        <v>41</v>
      </c>
      <c r="D147" s="949" t="s">
        <v>264</v>
      </c>
      <c r="E147" s="821">
        <v>0</v>
      </c>
      <c r="F147" s="894">
        <v>0</v>
      </c>
      <c r="G147" s="821">
        <v>499</v>
      </c>
      <c r="H147" s="894">
        <v>0</v>
      </c>
      <c r="I147" s="821">
        <v>0</v>
      </c>
      <c r="J147" s="94">
        <v>0</v>
      </c>
      <c r="K147" s="95">
        <v>499</v>
      </c>
    </row>
    <row r="148" spans="1:11" s="71" customFormat="1" ht="17.100000000000001" customHeight="1">
      <c r="A148" s="828"/>
      <c r="B148" s="891" t="s">
        <v>222</v>
      </c>
      <c r="C148" s="178" t="s">
        <v>42</v>
      </c>
      <c r="D148" s="950"/>
      <c r="E148" s="822"/>
      <c r="F148" s="895"/>
      <c r="G148" s="822"/>
      <c r="H148" s="895"/>
      <c r="I148" s="822"/>
      <c r="J148" s="140">
        <v>0</v>
      </c>
      <c r="K148" s="162">
        <v>0</v>
      </c>
    </row>
    <row r="149" spans="1:11" s="71" customFormat="1" ht="17.100000000000001" customHeight="1" thickBot="1">
      <c r="A149" s="757"/>
      <c r="B149" s="892"/>
      <c r="C149" s="179" t="s">
        <v>43</v>
      </c>
      <c r="D149" s="1018"/>
      <c r="E149" s="823"/>
      <c r="F149" s="896"/>
      <c r="G149" s="823"/>
      <c r="H149" s="896"/>
      <c r="I149" s="823"/>
      <c r="J149" s="180" t="s">
        <v>234</v>
      </c>
      <c r="K149" s="181" t="s">
        <v>234</v>
      </c>
    </row>
    <row r="150" spans="1:11" s="71" customFormat="1" ht="17.100000000000001" customHeight="1">
      <c r="A150" s="758"/>
      <c r="B150" s="517" t="s">
        <v>223</v>
      </c>
      <c r="C150" s="182" t="s">
        <v>41</v>
      </c>
      <c r="D150" s="949" t="s">
        <v>264</v>
      </c>
      <c r="E150" s="821">
        <v>0</v>
      </c>
      <c r="F150" s="894">
        <v>0</v>
      </c>
      <c r="G150" s="821">
        <v>0</v>
      </c>
      <c r="H150" s="894">
        <v>0</v>
      </c>
      <c r="I150" s="821">
        <v>0</v>
      </c>
      <c r="J150" s="94">
        <v>0</v>
      </c>
      <c r="K150" s="95">
        <v>0</v>
      </c>
    </row>
    <row r="151" spans="1:11" s="71" customFormat="1" ht="17.100000000000001" customHeight="1">
      <c r="A151" s="758"/>
      <c r="B151" s="891" t="s">
        <v>224</v>
      </c>
      <c r="C151" s="183" t="s">
        <v>42</v>
      </c>
      <c r="D151" s="950"/>
      <c r="E151" s="822"/>
      <c r="F151" s="895"/>
      <c r="G151" s="822"/>
      <c r="H151" s="895"/>
      <c r="I151" s="822"/>
      <c r="J151" s="140">
        <v>0</v>
      </c>
      <c r="K151" s="162">
        <v>0</v>
      </c>
    </row>
    <row r="152" spans="1:11" s="111" customFormat="1" ht="17.100000000000001" customHeight="1" thickBot="1">
      <c r="A152" s="759"/>
      <c r="B152" s="948"/>
      <c r="C152" s="117" t="s">
        <v>43</v>
      </c>
      <c r="D152" s="1018"/>
      <c r="E152" s="823"/>
      <c r="F152" s="896"/>
      <c r="G152" s="823"/>
      <c r="H152" s="896"/>
      <c r="I152" s="823"/>
      <c r="J152" s="180" t="s">
        <v>234</v>
      </c>
      <c r="K152" s="181" t="s">
        <v>234</v>
      </c>
    </row>
    <row r="153" spans="1:11" s="71" customFormat="1" ht="21" customHeight="1">
      <c r="A153" s="938" t="s">
        <v>794</v>
      </c>
      <c r="B153" s="938" t="s">
        <v>401</v>
      </c>
      <c r="C153" s="184" t="s">
        <v>41</v>
      </c>
      <c r="D153" s="781" t="s">
        <v>843</v>
      </c>
      <c r="E153" s="781">
        <f t="shared" ref="E153:J153" si="2">(E144+E147)-E150</f>
        <v>1</v>
      </c>
      <c r="F153" s="796">
        <f t="shared" si="2"/>
        <v>0</v>
      </c>
      <c r="G153" s="781">
        <f t="shared" si="2"/>
        <v>11546</v>
      </c>
      <c r="H153" s="796">
        <f t="shared" si="2"/>
        <v>0</v>
      </c>
      <c r="I153" s="1087">
        <f t="shared" si="2"/>
        <v>0</v>
      </c>
      <c r="J153" s="97">
        <f t="shared" si="2"/>
        <v>0</v>
      </c>
      <c r="K153" s="98">
        <f>(K144+K147)-K150</f>
        <v>10249</v>
      </c>
    </row>
    <row r="154" spans="1:11" s="71" customFormat="1" ht="21" customHeight="1">
      <c r="A154" s="939"/>
      <c r="B154" s="939"/>
      <c r="C154" s="185" t="s">
        <v>42</v>
      </c>
      <c r="D154" s="837"/>
      <c r="E154" s="837"/>
      <c r="F154" s="831"/>
      <c r="G154" s="837"/>
      <c r="H154" s="831"/>
      <c r="I154" s="1088"/>
      <c r="J154" s="118">
        <f>(J145+J148)-J151</f>
        <v>0</v>
      </c>
      <c r="K154" s="119">
        <f>(K145+K148)-K151</f>
        <v>1250</v>
      </c>
    </row>
    <row r="155" spans="1:11" s="71" customFormat="1" ht="21" customHeight="1" thickBot="1">
      <c r="A155" s="1022"/>
      <c r="B155" s="1022"/>
      <c r="C155" s="186" t="s">
        <v>43</v>
      </c>
      <c r="D155" s="782"/>
      <c r="E155" s="782"/>
      <c r="F155" s="797"/>
      <c r="G155" s="782"/>
      <c r="H155" s="797"/>
      <c r="I155" s="1089"/>
      <c r="J155" s="120" t="s">
        <v>234</v>
      </c>
      <c r="K155" s="121" t="str">
        <f>K146</f>
        <v>(47)</v>
      </c>
    </row>
    <row r="156" spans="1:11" s="71" customFormat="1" ht="16.5" customHeight="1">
      <c r="A156" s="784" t="s">
        <v>225</v>
      </c>
      <c r="B156" s="927"/>
      <c r="C156" s="786"/>
      <c r="D156" s="786"/>
      <c r="E156" s="786"/>
      <c r="F156" s="786"/>
      <c r="G156" s="928"/>
      <c r="H156" s="760" t="s">
        <v>41</v>
      </c>
      <c r="I156" s="774"/>
      <c r="J156" s="94">
        <v>0</v>
      </c>
      <c r="K156" s="95">
        <v>0</v>
      </c>
    </row>
    <row r="157" spans="1:11" s="71" customFormat="1" ht="17.100000000000001" customHeight="1" thickBot="1">
      <c r="A157" s="785"/>
      <c r="B157" s="929"/>
      <c r="C157" s="930"/>
      <c r="D157" s="930"/>
      <c r="E157" s="930"/>
      <c r="F157" s="930"/>
      <c r="G157" s="931"/>
      <c r="H157" s="762" t="s">
        <v>42</v>
      </c>
      <c r="I157" s="780"/>
      <c r="J157" s="92">
        <v>0</v>
      </c>
      <c r="K157" s="93">
        <v>0</v>
      </c>
    </row>
    <row r="158" spans="1:11" s="101" customFormat="1" ht="17.100000000000001" customHeight="1">
      <c r="A158" s="777" t="s">
        <v>227</v>
      </c>
      <c r="B158" s="770"/>
      <c r="C158" s="770"/>
      <c r="D158" s="770"/>
      <c r="E158" s="770"/>
      <c r="F158" s="770"/>
      <c r="G158" s="778"/>
      <c r="H158" s="760" t="s">
        <v>41</v>
      </c>
      <c r="I158" s="774"/>
      <c r="J158" s="94">
        <f>J153-J156</f>
        <v>0</v>
      </c>
      <c r="K158" s="95">
        <f>K153-K156</f>
        <v>10249</v>
      </c>
    </row>
    <row r="159" spans="1:11" s="101" customFormat="1" ht="17.100000000000001" customHeight="1" thickBot="1">
      <c r="A159" s="771"/>
      <c r="B159" s="772"/>
      <c r="C159" s="772"/>
      <c r="D159" s="772"/>
      <c r="E159" s="772"/>
      <c r="F159" s="772"/>
      <c r="G159" s="779"/>
      <c r="H159" s="762" t="s">
        <v>42</v>
      </c>
      <c r="I159" s="780"/>
      <c r="J159" s="92">
        <f>J154-J157</f>
        <v>0</v>
      </c>
      <c r="K159" s="93">
        <f>K154-K157</f>
        <v>1250</v>
      </c>
    </row>
    <row r="160" spans="1:11" s="101" customFormat="1" ht="17.100000000000001" customHeight="1">
      <c r="A160" s="777" t="s">
        <v>828</v>
      </c>
      <c r="B160" s="770"/>
      <c r="C160" s="770"/>
      <c r="D160" s="770"/>
      <c r="E160" s="770"/>
      <c r="F160" s="770"/>
      <c r="G160" s="778"/>
      <c r="H160" s="760" t="s">
        <v>41</v>
      </c>
      <c r="I160" s="774"/>
      <c r="J160" s="94">
        <v>0</v>
      </c>
      <c r="K160" s="95">
        <v>10141</v>
      </c>
    </row>
    <row r="161" spans="1:11" s="101" customFormat="1" ht="17.100000000000001" customHeight="1" thickBot="1">
      <c r="A161" s="771"/>
      <c r="B161" s="772"/>
      <c r="C161" s="772"/>
      <c r="D161" s="772"/>
      <c r="E161" s="772"/>
      <c r="F161" s="772"/>
      <c r="G161" s="779"/>
      <c r="H161" s="762" t="s">
        <v>42</v>
      </c>
      <c r="I161" s="780"/>
      <c r="J161" s="92">
        <v>0</v>
      </c>
      <c r="K161" s="93">
        <v>963</v>
      </c>
    </row>
    <row r="162" spans="1:11" s="101" customFormat="1" ht="17.100000000000001" customHeight="1">
      <c r="A162" s="777" t="s">
        <v>228</v>
      </c>
      <c r="B162" s="770"/>
      <c r="C162" s="770"/>
      <c r="D162" s="770"/>
      <c r="E162" s="770"/>
      <c r="F162" s="770"/>
      <c r="G162" s="778"/>
      <c r="H162" s="760" t="s">
        <v>41</v>
      </c>
      <c r="I162" s="774"/>
      <c r="J162" s="94">
        <f>J158-J160</f>
        <v>0</v>
      </c>
      <c r="K162" s="95">
        <f>K158-K160</f>
        <v>108</v>
      </c>
    </row>
    <row r="163" spans="1:11" s="101" customFormat="1" ht="17.100000000000001" customHeight="1" thickBot="1">
      <c r="A163" s="771"/>
      <c r="B163" s="772"/>
      <c r="C163" s="772"/>
      <c r="D163" s="772"/>
      <c r="E163" s="772"/>
      <c r="F163" s="772"/>
      <c r="G163" s="779"/>
      <c r="H163" s="762" t="s">
        <v>42</v>
      </c>
      <c r="I163" s="780"/>
      <c r="J163" s="92">
        <f>J159-J161</f>
        <v>0</v>
      </c>
      <c r="K163" s="93">
        <f>K159-K161</f>
        <v>287</v>
      </c>
    </row>
    <row r="164" spans="1:11" s="101" customFormat="1" ht="17.100000000000001" customHeight="1">
      <c r="A164" s="801" t="s">
        <v>829</v>
      </c>
      <c r="B164" s="770"/>
      <c r="C164" s="770"/>
      <c r="D164" s="802"/>
      <c r="E164" s="807" t="s">
        <v>229</v>
      </c>
      <c r="F164" s="808"/>
      <c r="G164" s="808"/>
      <c r="H164" s="808"/>
      <c r="I164" s="809"/>
      <c r="J164" s="102">
        <v>0</v>
      </c>
      <c r="K164" s="103">
        <f>(K160+K161)/(K144+K145)*100</f>
        <v>100.94545454545454</v>
      </c>
    </row>
    <row r="165" spans="1:11" s="101" customFormat="1" ht="17.100000000000001" customHeight="1">
      <c r="A165" s="803"/>
      <c r="B165" s="804"/>
      <c r="C165" s="804"/>
      <c r="D165" s="805"/>
      <c r="E165" s="810" t="s">
        <v>230</v>
      </c>
      <c r="F165" s="811"/>
      <c r="G165" s="811"/>
      <c r="H165" s="811"/>
      <c r="I165" s="812"/>
      <c r="J165" s="104">
        <v>0</v>
      </c>
      <c r="K165" s="105">
        <f>(K160+K161)/(K153+K154)*100</f>
        <v>96.564918688581614</v>
      </c>
    </row>
    <row r="166" spans="1:11" s="101" customFormat="1" ht="17.100000000000001" customHeight="1" thickBot="1">
      <c r="A166" s="771"/>
      <c r="B166" s="772"/>
      <c r="C166" s="772"/>
      <c r="D166" s="806"/>
      <c r="E166" s="813" t="s">
        <v>231</v>
      </c>
      <c r="F166" s="814"/>
      <c r="G166" s="814"/>
      <c r="H166" s="814"/>
      <c r="I166" s="815"/>
      <c r="J166" s="106">
        <v>0</v>
      </c>
      <c r="K166" s="107">
        <f>(K160+K161)/(K158+K159)*100</f>
        <v>96.564918688581614</v>
      </c>
    </row>
    <row r="167" spans="1:11" s="101" customFormat="1" ht="33.950000000000003" customHeight="1" thickBot="1">
      <c r="A167" s="839" t="s">
        <v>862</v>
      </c>
      <c r="B167" s="840"/>
      <c r="C167" s="840"/>
      <c r="D167" s="840"/>
      <c r="E167" s="840"/>
      <c r="F167" s="840"/>
      <c r="G167" s="841"/>
      <c r="H167" s="842" t="s">
        <v>43</v>
      </c>
      <c r="I167" s="843"/>
      <c r="J167" s="187" t="s">
        <v>234</v>
      </c>
      <c r="K167" s="503" t="s">
        <v>234</v>
      </c>
    </row>
    <row r="168" spans="1:11" s="101" customFormat="1" ht="17.100000000000001" customHeight="1">
      <c r="A168" s="801" t="s">
        <v>863</v>
      </c>
      <c r="B168" s="770"/>
      <c r="C168" s="770"/>
      <c r="D168" s="802"/>
      <c r="E168" s="807" t="s">
        <v>240</v>
      </c>
      <c r="F168" s="808"/>
      <c r="G168" s="808"/>
      <c r="H168" s="808"/>
      <c r="I168" s="809"/>
      <c r="J168" s="188" t="s">
        <v>234</v>
      </c>
      <c r="K168" s="504" t="s">
        <v>234</v>
      </c>
    </row>
    <row r="169" spans="1:11" s="101" customFormat="1" ht="17.100000000000001" customHeight="1" thickBot="1">
      <c r="A169" s="844"/>
      <c r="B169" s="845"/>
      <c r="C169" s="845"/>
      <c r="D169" s="806"/>
      <c r="E169" s="870" t="s">
        <v>237</v>
      </c>
      <c r="F169" s="871"/>
      <c r="G169" s="871"/>
      <c r="H169" s="871"/>
      <c r="I169" s="872"/>
      <c r="J169" s="189" t="s">
        <v>234</v>
      </c>
      <c r="K169" s="505" t="s">
        <v>234</v>
      </c>
    </row>
    <row r="170" spans="1:11" s="101" customFormat="1" ht="12.75" customHeight="1">
      <c r="A170" s="511"/>
      <c r="B170" s="511"/>
      <c r="C170" s="511"/>
      <c r="D170" s="191"/>
      <c r="E170" s="516"/>
      <c r="F170" s="516"/>
      <c r="G170" s="516"/>
      <c r="H170" s="516"/>
      <c r="I170" s="516"/>
      <c r="J170" s="193"/>
      <c r="K170" s="194"/>
    </row>
    <row r="171" spans="1:11" ht="29.1" customHeight="1">
      <c r="A171" s="1224" t="s">
        <v>859</v>
      </c>
      <c r="B171" s="1185"/>
      <c r="C171" s="1185"/>
      <c r="D171" s="1185"/>
      <c r="E171" s="1185"/>
      <c r="F171" s="1185"/>
      <c r="G171" s="1185"/>
      <c r="H171" s="1185"/>
      <c r="I171" s="1185"/>
      <c r="J171" s="1185"/>
      <c r="K171" s="1185"/>
    </row>
    <row r="172" spans="1:11" s="101" customFormat="1" ht="12.75" customHeight="1">
      <c r="A172" s="190"/>
      <c r="B172" s="190"/>
      <c r="C172" s="190"/>
      <c r="D172" s="191"/>
      <c r="E172" s="192"/>
      <c r="F172" s="192"/>
      <c r="G172" s="192"/>
      <c r="H172" s="192"/>
      <c r="I172" s="192"/>
      <c r="J172" s="193"/>
      <c r="K172" s="194"/>
    </row>
    <row r="173" spans="1:11" s="198" customFormat="1" ht="15" customHeight="1">
      <c r="A173" s="195"/>
      <c r="B173" s="131"/>
      <c r="C173" s="131"/>
      <c r="D173" s="131"/>
      <c r="E173" s="131"/>
      <c r="F173" s="131"/>
      <c r="G173" s="131"/>
      <c r="H173" s="131"/>
      <c r="I173" s="131"/>
      <c r="J173" s="131"/>
      <c r="K173" s="134"/>
    </row>
    <row r="174" spans="1:11" s="101" customFormat="1" ht="12.75" customHeight="1">
      <c r="A174" s="1263" t="s">
        <v>868</v>
      </c>
      <c r="B174" s="1264"/>
      <c r="C174" s="1264"/>
      <c r="D174" s="1264"/>
      <c r="E174" s="1264"/>
      <c r="F174" s="1264"/>
      <c r="G174" s="1264"/>
      <c r="H174" s="1264"/>
      <c r="I174" s="1264"/>
      <c r="J174" s="1264"/>
      <c r="K174" s="1264"/>
    </row>
    <row r="175" spans="1:11" s="101" customFormat="1" ht="15" customHeight="1">
      <c r="A175" s="195"/>
      <c r="B175" s="131"/>
      <c r="C175" s="131"/>
      <c r="D175" s="131"/>
      <c r="E175" s="131"/>
      <c r="F175" s="131"/>
      <c r="G175" s="131"/>
      <c r="H175" s="131"/>
      <c r="I175" s="131"/>
      <c r="J175" s="131"/>
      <c r="K175" s="134"/>
    </row>
    <row r="176" spans="1:11" s="101" customFormat="1" ht="12.75" customHeight="1">
      <c r="A176" s="1025" t="s">
        <v>266</v>
      </c>
      <c r="B176" s="874"/>
      <c r="C176" s="874"/>
      <c r="D176" s="874"/>
      <c r="E176" s="874"/>
      <c r="F176" s="874"/>
      <c r="G176" s="874"/>
      <c r="H176" s="874"/>
      <c r="I176" s="874"/>
      <c r="J176" s="874"/>
      <c r="K176" s="874"/>
    </row>
    <row r="177" spans="1:12" s="101" customFormat="1" ht="12.75" customHeight="1">
      <c r="A177" s="195"/>
      <c r="B177" s="131"/>
      <c r="C177" s="131"/>
      <c r="D177" s="131"/>
      <c r="E177" s="131"/>
      <c r="F177" s="131"/>
      <c r="G177" s="131"/>
      <c r="H177" s="131"/>
      <c r="I177" s="131"/>
      <c r="J177" s="131"/>
      <c r="K177" s="134"/>
    </row>
    <row r="178" spans="1:12" s="101" customFormat="1" ht="33.75" customHeight="1">
      <c r="A178" s="1056" t="s">
        <v>869</v>
      </c>
      <c r="B178" s="1076"/>
      <c r="C178" s="1076"/>
      <c r="D178" s="1076"/>
      <c r="E178" s="1076"/>
      <c r="F178" s="1076"/>
      <c r="G178" s="1076"/>
      <c r="H178" s="1076"/>
      <c r="I178" s="1076"/>
      <c r="J178" s="1076"/>
      <c r="K178" s="1076"/>
      <c r="L178" s="510"/>
    </row>
    <row r="179" spans="1:12" s="101" customFormat="1" ht="22.5" customHeight="1">
      <c r="A179" s="1090" t="s">
        <v>870</v>
      </c>
      <c r="B179" s="1090"/>
      <c r="C179" s="1090"/>
      <c r="D179" s="1090"/>
      <c r="E179" s="1090"/>
      <c r="F179" s="1090"/>
      <c r="G179" s="1090"/>
      <c r="H179" s="1090"/>
      <c r="I179" s="1090"/>
      <c r="J179" s="1090"/>
      <c r="K179" s="1090"/>
      <c r="L179" s="510"/>
    </row>
    <row r="180" spans="1:12" s="101" customFormat="1" ht="41.25" hidden="1" customHeight="1">
      <c r="A180" s="1090" t="s">
        <v>798</v>
      </c>
      <c r="B180" s="1090"/>
      <c r="C180" s="1090"/>
      <c r="D180" s="1090"/>
      <c r="E180" s="1090"/>
      <c r="F180" s="1090"/>
      <c r="G180" s="1090"/>
      <c r="H180" s="1090"/>
      <c r="I180" s="1090"/>
      <c r="J180" s="1090"/>
      <c r="K180" s="1090"/>
      <c r="L180" s="510"/>
    </row>
    <row r="181" spans="1:12" s="101" customFormat="1" ht="35.25" hidden="1" customHeight="1">
      <c r="A181" s="1302"/>
      <c r="B181" s="1302"/>
      <c r="C181" s="1302"/>
      <c r="D181" s="1302"/>
      <c r="E181" s="1302"/>
      <c r="F181" s="1302"/>
      <c r="G181" s="1302"/>
      <c r="H181" s="1302"/>
      <c r="I181" s="1302"/>
      <c r="J181" s="1302"/>
      <c r="K181" s="1302"/>
      <c r="L181" s="510"/>
    </row>
    <row r="182" spans="1:12" s="518" customFormat="1" ht="12.75" customHeight="1">
      <c r="A182" s="562"/>
      <c r="B182" s="569"/>
      <c r="C182" s="569"/>
      <c r="D182" s="569"/>
      <c r="E182" s="569"/>
      <c r="F182" s="569"/>
      <c r="G182" s="569"/>
      <c r="H182" s="569"/>
      <c r="I182" s="569"/>
      <c r="J182" s="569"/>
      <c r="K182" s="570"/>
    </row>
    <row r="183" spans="1:12" s="101" customFormat="1" ht="39" customHeight="1">
      <c r="A183" s="1054" t="s">
        <v>799</v>
      </c>
      <c r="B183" s="1055"/>
      <c r="C183" s="1055"/>
      <c r="D183" s="1055"/>
      <c r="E183" s="1055"/>
      <c r="F183" s="1055"/>
      <c r="G183" s="1055"/>
      <c r="H183" s="1055"/>
      <c r="I183" s="1055"/>
      <c r="J183" s="1055"/>
      <c r="K183" s="1055"/>
    </row>
    <row r="184" spans="1:12" s="101" customFormat="1" ht="12.75" customHeight="1">
      <c r="A184" s="195"/>
      <c r="B184" s="131"/>
      <c r="C184" s="131"/>
      <c r="D184" s="131"/>
      <c r="E184" s="131"/>
      <c r="F184" s="131"/>
      <c r="G184" s="131"/>
      <c r="H184" s="131"/>
      <c r="I184" s="131"/>
      <c r="J184" s="131"/>
      <c r="K184" s="134"/>
    </row>
    <row r="185" spans="1:12" s="101" customFormat="1" ht="15" customHeight="1">
      <c r="A185" s="981" t="s">
        <v>269</v>
      </c>
      <c r="B185" s="981"/>
      <c r="C185" s="981"/>
      <c r="D185" s="981"/>
      <c r="E185" s="981"/>
      <c r="F185" s="981"/>
      <c r="G185" s="981"/>
      <c r="H185" s="981"/>
      <c r="I185" s="981"/>
      <c r="J185" s="981"/>
      <c r="K185" s="981"/>
    </row>
    <row r="186" spans="1:12" s="101" customFormat="1" ht="15" customHeight="1">
      <c r="A186" s="133"/>
      <c r="B186" s="131"/>
      <c r="C186" s="131"/>
      <c r="D186" s="131"/>
      <c r="E186" s="131"/>
      <c r="F186" s="131"/>
      <c r="G186" s="131"/>
      <c r="H186" s="131"/>
      <c r="I186" s="131"/>
      <c r="J186" s="131"/>
      <c r="K186" s="134"/>
    </row>
    <row r="187" spans="1:12" s="101" customFormat="1" ht="15" customHeight="1">
      <c r="A187" s="971" t="s">
        <v>270</v>
      </c>
      <c r="B187" s="640"/>
      <c r="C187" s="640"/>
      <c r="D187" s="640"/>
      <c r="E187" s="196" t="s">
        <v>271</v>
      </c>
      <c r="F187" s="992"/>
      <c r="G187" s="992"/>
      <c r="H187" s="4"/>
      <c r="I187" s="4"/>
      <c r="J187" s="131"/>
      <c r="K187" s="134"/>
    </row>
    <row r="188" spans="1:12" s="101" customFormat="1" ht="15" customHeight="1">
      <c r="A188" s="971" t="s">
        <v>272</v>
      </c>
      <c r="B188" s="640"/>
      <c r="C188" s="640"/>
      <c r="D188" s="640"/>
      <c r="E188" s="196" t="s">
        <v>271</v>
      </c>
      <c r="F188" s="976">
        <v>962787.62</v>
      </c>
      <c r="G188" s="976"/>
      <c r="H188" s="4"/>
      <c r="I188" s="4"/>
      <c r="J188" s="131"/>
      <c r="K188" s="134"/>
    </row>
    <row r="189" spans="1:12" s="101" customFormat="1" ht="15" customHeight="1">
      <c r="A189" s="971" t="s">
        <v>273</v>
      </c>
      <c r="B189" s="640"/>
      <c r="C189" s="640"/>
      <c r="D189" s="640"/>
      <c r="E189" s="196" t="s">
        <v>271</v>
      </c>
      <c r="F189" s="976">
        <v>0</v>
      </c>
      <c r="G189" s="976"/>
      <c r="H189" s="4"/>
      <c r="I189" s="4"/>
      <c r="J189" s="131"/>
      <c r="K189" s="134"/>
    </row>
    <row r="190" spans="1:12" s="101" customFormat="1" ht="15" customHeight="1">
      <c r="A190" s="971" t="s">
        <v>275</v>
      </c>
      <c r="B190" s="640"/>
      <c r="C190" s="640"/>
      <c r="D190" s="640"/>
      <c r="E190" s="196" t="s">
        <v>271</v>
      </c>
      <c r="F190" s="976">
        <v>0</v>
      </c>
      <c r="G190" s="976"/>
      <c r="H190" s="4"/>
      <c r="I190" s="4"/>
      <c r="J190" s="131"/>
      <c r="K190" s="134"/>
    </row>
    <row r="191" spans="1:12" s="101" customFormat="1" ht="15" customHeight="1">
      <c r="A191" s="971" t="s">
        <v>276</v>
      </c>
      <c r="B191" s="640"/>
      <c r="C191" s="640"/>
      <c r="D191" s="640"/>
      <c r="E191" s="196" t="s">
        <v>271</v>
      </c>
      <c r="F191" s="976">
        <v>0</v>
      </c>
      <c r="G191" s="976"/>
      <c r="H191" s="4"/>
      <c r="I191" s="4"/>
      <c r="J191" s="131"/>
      <c r="K191" s="134"/>
    </row>
    <row r="192" spans="1:12" s="101" customFormat="1" ht="15" customHeight="1" thickBot="1">
      <c r="A192" s="973" t="s">
        <v>277</v>
      </c>
      <c r="B192" s="974"/>
      <c r="C192" s="974"/>
      <c r="D192" s="974"/>
      <c r="E192" s="197" t="s">
        <v>271</v>
      </c>
      <c r="F192" s="1198">
        <f>SUM(F187:G191)</f>
        <v>962787.62</v>
      </c>
      <c r="G192" s="1198"/>
      <c r="H192" s="131"/>
      <c r="I192" s="131"/>
      <c r="J192" s="992"/>
      <c r="K192" s="992"/>
    </row>
    <row r="193" spans="1:11" s="101" customFormat="1" ht="15" customHeight="1" thickTop="1">
      <c r="A193" s="133"/>
      <c r="B193" s="131"/>
      <c r="C193" s="131"/>
      <c r="D193" s="131"/>
      <c r="E193" s="131"/>
      <c r="F193" s="131"/>
      <c r="G193" s="131"/>
      <c r="H193" s="131"/>
      <c r="I193" s="131"/>
      <c r="J193" s="131"/>
      <c r="K193" s="134"/>
    </row>
    <row r="194" spans="1:11" s="101" customFormat="1" ht="12.75" customHeight="1">
      <c r="A194" s="133"/>
      <c r="B194" s="131"/>
      <c r="C194" s="131"/>
      <c r="D194" s="131"/>
      <c r="E194" s="131"/>
      <c r="F194" s="131"/>
      <c r="G194" s="131"/>
      <c r="H194" s="131"/>
      <c r="I194" s="131"/>
      <c r="J194" s="131"/>
      <c r="K194" s="134"/>
    </row>
    <row r="195" spans="1:11" s="101" customFormat="1" ht="12" customHeight="1">
      <c r="A195" s="133"/>
      <c r="B195" s="131"/>
      <c r="C195" s="131"/>
      <c r="D195" s="131"/>
      <c r="E195" s="131"/>
      <c r="F195" s="131"/>
      <c r="G195" s="131"/>
      <c r="H195" s="131"/>
      <c r="I195" s="131"/>
      <c r="J195" s="131"/>
      <c r="K195" s="134"/>
    </row>
    <row r="196" spans="1:11" s="101" customFormat="1" ht="12" customHeight="1">
      <c r="A196" s="133"/>
      <c r="B196" s="131"/>
      <c r="C196" s="131"/>
      <c r="D196" s="131"/>
      <c r="E196" s="131"/>
      <c r="F196" s="131"/>
      <c r="G196" s="131"/>
      <c r="H196" s="131"/>
      <c r="I196" s="131"/>
      <c r="J196" s="131"/>
      <c r="K196" s="134"/>
    </row>
    <row r="197" spans="1:11" s="101" customFormat="1" ht="12" customHeight="1">
      <c r="A197" s="133"/>
      <c r="B197" s="131"/>
      <c r="C197" s="131"/>
      <c r="D197" s="131"/>
      <c r="E197" s="131"/>
      <c r="F197" s="131"/>
      <c r="G197" s="131"/>
      <c r="H197" s="131"/>
      <c r="I197" s="131"/>
      <c r="J197" s="131"/>
      <c r="K197" s="134"/>
    </row>
    <row r="198" spans="1:11" s="101" customFormat="1" ht="12" customHeight="1">
      <c r="A198" s="133"/>
      <c r="B198" s="131"/>
      <c r="C198" s="131"/>
      <c r="D198" s="131"/>
      <c r="E198" s="131"/>
      <c r="F198" s="131"/>
      <c r="G198" s="131"/>
      <c r="H198" s="131"/>
      <c r="I198" s="131"/>
      <c r="J198" s="131"/>
      <c r="K198" s="134"/>
    </row>
    <row r="199" spans="1:11" s="101" customFormat="1" ht="29.1" customHeight="1">
      <c r="A199" s="977" t="s">
        <v>618</v>
      </c>
      <c r="B199" s="1017"/>
      <c r="C199" s="1017"/>
      <c r="D199" s="1017"/>
      <c r="E199" s="1017"/>
      <c r="F199" s="1017"/>
      <c r="G199" s="1017"/>
      <c r="H199" s="1017"/>
      <c r="I199" s="1017"/>
      <c r="J199" s="1017"/>
      <c r="K199" s="1017"/>
    </row>
    <row r="200" spans="1:11" s="101" customFormat="1" ht="12.75" customHeight="1">
      <c r="A200" s="133"/>
      <c r="B200" s="131"/>
      <c r="C200" s="131"/>
      <c r="D200" s="131"/>
      <c r="E200" s="131"/>
      <c r="F200" s="131"/>
      <c r="G200" s="131"/>
      <c r="H200" s="131"/>
      <c r="I200" s="131"/>
      <c r="J200" s="131"/>
      <c r="K200" s="134"/>
    </row>
    <row r="201" spans="1:11" s="101" customFormat="1" ht="12.75" customHeight="1">
      <c r="A201" s="133"/>
      <c r="B201" s="131"/>
      <c r="C201" s="131"/>
      <c r="D201" s="131"/>
      <c r="E201" s="131"/>
      <c r="F201" s="131"/>
      <c r="G201" s="131"/>
      <c r="H201" s="131"/>
      <c r="I201" s="131"/>
      <c r="J201" s="131"/>
      <c r="K201" s="134"/>
    </row>
    <row r="202" spans="1:11" s="198" customFormat="1" ht="15" customHeight="1">
      <c r="A202" s="961" t="s">
        <v>279</v>
      </c>
      <c r="B202" s="962"/>
      <c r="C202" s="962"/>
      <c r="D202" s="962"/>
      <c r="E202" s="962"/>
      <c r="F202" s="962"/>
      <c r="G202" s="962"/>
      <c r="H202" s="962"/>
      <c r="I202" s="962"/>
      <c r="J202" s="962"/>
      <c r="K202" s="962"/>
    </row>
    <row r="203" spans="1:11" s="101" customFormat="1" ht="12.75" customHeight="1">
      <c r="A203" s="133"/>
      <c r="B203" s="131"/>
      <c r="C203" s="131"/>
      <c r="D203" s="131"/>
      <c r="E203" s="131"/>
      <c r="F203" s="131"/>
      <c r="G203" s="131"/>
      <c r="H203" s="131"/>
      <c r="I203" s="131"/>
      <c r="J203" s="131"/>
      <c r="K203" s="134"/>
    </row>
    <row r="204" spans="1:11" s="199" customFormat="1" ht="15" customHeight="1">
      <c r="A204" s="981" t="s">
        <v>280</v>
      </c>
      <c r="B204" s="874"/>
      <c r="C204" s="874"/>
      <c r="D204" s="874"/>
      <c r="E204" s="874"/>
      <c r="F204" s="874"/>
      <c r="G204" s="874"/>
      <c r="H204" s="874"/>
      <c r="I204" s="874"/>
      <c r="J204" s="874"/>
      <c r="K204" s="874"/>
    </row>
    <row r="205" spans="1:11" ht="13.5" thickBot="1"/>
    <row r="206" spans="1:11" ht="15" customHeight="1">
      <c r="A206" s="699" t="s">
        <v>871</v>
      </c>
      <c r="B206" s="727"/>
      <c r="C206" s="727"/>
      <c r="D206" s="727"/>
      <c r="E206" s="727"/>
      <c r="F206" s="727"/>
      <c r="G206" s="700"/>
      <c r="H206" s="697" t="s">
        <v>281</v>
      </c>
      <c r="I206" s="697" t="s">
        <v>282</v>
      </c>
      <c r="J206" s="699" t="s">
        <v>283</v>
      </c>
      <c r="K206" s="700"/>
    </row>
    <row r="207" spans="1:11" ht="42" customHeight="1">
      <c r="A207" s="994" t="s">
        <v>284</v>
      </c>
      <c r="B207" s="995"/>
      <c r="C207" s="995"/>
      <c r="D207" s="995"/>
      <c r="E207" s="995"/>
      <c r="F207" s="995"/>
      <c r="G207" s="996"/>
      <c r="H207" s="993"/>
      <c r="I207" s="993"/>
      <c r="J207" s="720"/>
      <c r="K207" s="722"/>
    </row>
    <row r="208" spans="1:11" ht="15" customHeight="1" thickBot="1">
      <c r="A208" s="701" t="s">
        <v>168</v>
      </c>
      <c r="B208" s="997"/>
      <c r="C208" s="997"/>
      <c r="D208" s="997"/>
      <c r="E208" s="997"/>
      <c r="F208" s="997"/>
      <c r="G208" s="702"/>
      <c r="H208" s="698"/>
      <c r="I208" s="698"/>
      <c r="J208" s="723"/>
      <c r="K208" s="725"/>
    </row>
    <row r="209" spans="1:14" ht="15" customHeight="1">
      <c r="A209" s="1280"/>
      <c r="B209" s="1281"/>
      <c r="C209" s="1281"/>
      <c r="D209" s="1281"/>
      <c r="E209" s="1281"/>
      <c r="F209" s="1282"/>
      <c r="G209" s="1283"/>
      <c r="H209" s="358"/>
      <c r="I209" s="561"/>
      <c r="J209" s="990"/>
      <c r="K209" s="1304"/>
      <c r="L209" s="1192" t="s">
        <v>801</v>
      </c>
      <c r="M209" s="1213"/>
      <c r="N209" s="1193"/>
    </row>
    <row r="210" spans="1:14" ht="15" hidden="1" customHeight="1">
      <c r="A210" s="1104"/>
      <c r="B210" s="1105"/>
      <c r="C210" s="1105"/>
      <c r="D210" s="1105"/>
      <c r="E210" s="1105"/>
      <c r="F210" s="1106"/>
      <c r="G210" s="1117"/>
      <c r="H210" s="360"/>
      <c r="I210" s="560"/>
      <c r="J210" s="985"/>
      <c r="K210" s="1303"/>
      <c r="L210" s="1194"/>
      <c r="M210" s="1214"/>
      <c r="N210" s="1195"/>
    </row>
    <row r="211" spans="1:14" ht="15" hidden="1" customHeight="1">
      <c r="A211" s="1104"/>
      <c r="B211" s="1105"/>
      <c r="C211" s="1105"/>
      <c r="D211" s="1105"/>
      <c r="E211" s="1105"/>
      <c r="F211" s="1106"/>
      <c r="G211" s="1117"/>
      <c r="H211" s="360"/>
      <c r="I211" s="560"/>
      <c r="J211" s="985"/>
      <c r="K211" s="1303"/>
      <c r="L211" s="1194"/>
      <c r="M211" s="1214"/>
      <c r="N211" s="1195"/>
    </row>
    <row r="212" spans="1:14" ht="15" hidden="1" customHeight="1">
      <c r="A212" s="1104"/>
      <c r="B212" s="1105"/>
      <c r="C212" s="1105"/>
      <c r="D212" s="1105"/>
      <c r="E212" s="1105"/>
      <c r="F212" s="1106"/>
      <c r="G212" s="1117"/>
      <c r="H212" s="360"/>
      <c r="I212" s="560"/>
      <c r="J212" s="985"/>
      <c r="K212" s="1303"/>
      <c r="L212" s="1194"/>
      <c r="M212" s="1214"/>
      <c r="N212" s="1195"/>
    </row>
    <row r="213" spans="1:14" ht="15" hidden="1" customHeight="1">
      <c r="A213" s="1104"/>
      <c r="B213" s="1105"/>
      <c r="C213" s="1105"/>
      <c r="D213" s="1105"/>
      <c r="E213" s="1105"/>
      <c r="F213" s="1106"/>
      <c r="G213" s="1117"/>
      <c r="H213" s="360"/>
      <c r="I213" s="560"/>
      <c r="J213" s="985"/>
      <c r="K213" s="1303"/>
      <c r="L213" s="1194"/>
      <c r="M213" s="1214"/>
      <c r="N213" s="1195"/>
    </row>
    <row r="214" spans="1:14" ht="15" hidden="1" customHeight="1">
      <c r="A214" s="1104"/>
      <c r="B214" s="1105"/>
      <c r="C214" s="1105"/>
      <c r="D214" s="1105"/>
      <c r="E214" s="1105"/>
      <c r="F214" s="1106"/>
      <c r="G214" s="1117"/>
      <c r="H214" s="360"/>
      <c r="I214" s="560"/>
      <c r="J214" s="985"/>
      <c r="K214" s="1303"/>
      <c r="L214" s="1194"/>
      <c r="M214" s="1214"/>
      <c r="N214" s="1195"/>
    </row>
    <row r="215" spans="1:14" ht="15" hidden="1" customHeight="1">
      <c r="A215" s="1104"/>
      <c r="B215" s="1105"/>
      <c r="C215" s="1105"/>
      <c r="D215" s="1105"/>
      <c r="E215" s="1105"/>
      <c r="F215" s="1106"/>
      <c r="G215" s="1117"/>
      <c r="H215" s="360"/>
      <c r="I215" s="560"/>
      <c r="J215" s="985"/>
      <c r="K215" s="1303"/>
      <c r="L215" s="1194"/>
      <c r="M215" s="1214"/>
      <c r="N215" s="1195"/>
    </row>
    <row r="216" spans="1:14" ht="15" hidden="1" customHeight="1">
      <c r="A216" s="1104"/>
      <c r="B216" s="1105"/>
      <c r="C216" s="1105"/>
      <c r="D216" s="1105"/>
      <c r="E216" s="1105"/>
      <c r="F216" s="1106"/>
      <c r="G216" s="1117"/>
      <c r="H216" s="360"/>
      <c r="I216" s="560"/>
      <c r="J216" s="985"/>
      <c r="K216" s="1303"/>
      <c r="L216" s="1194"/>
      <c r="M216" s="1214"/>
      <c r="N216" s="1195"/>
    </row>
    <row r="217" spans="1:14" ht="15" hidden="1" customHeight="1">
      <c r="A217" s="1104"/>
      <c r="B217" s="1105"/>
      <c r="C217" s="1105"/>
      <c r="D217" s="1105"/>
      <c r="E217" s="1105"/>
      <c r="F217" s="1106"/>
      <c r="G217" s="1117"/>
      <c r="H217" s="360"/>
      <c r="I217" s="560"/>
      <c r="J217" s="985"/>
      <c r="K217" s="1303"/>
      <c r="L217" s="1194"/>
      <c r="M217" s="1214"/>
      <c r="N217" s="1195"/>
    </row>
    <row r="218" spans="1:14" ht="15" hidden="1" customHeight="1">
      <c r="A218" s="1104"/>
      <c r="B218" s="1105"/>
      <c r="C218" s="1105"/>
      <c r="D218" s="1105"/>
      <c r="E218" s="1105"/>
      <c r="F218" s="1106"/>
      <c r="G218" s="1117"/>
      <c r="H218" s="360"/>
      <c r="I218" s="560"/>
      <c r="J218" s="985"/>
      <c r="K218" s="1303"/>
      <c r="L218" s="1194"/>
      <c r="M218" s="1214"/>
      <c r="N218" s="1195"/>
    </row>
    <row r="219" spans="1:14" ht="15" hidden="1" customHeight="1">
      <c r="A219" s="1104"/>
      <c r="B219" s="1105"/>
      <c r="C219" s="1105"/>
      <c r="D219" s="1105"/>
      <c r="E219" s="1105"/>
      <c r="F219" s="1106"/>
      <c r="G219" s="1117"/>
      <c r="H219" s="360"/>
      <c r="I219" s="560"/>
      <c r="J219" s="985"/>
      <c r="K219" s="1303"/>
      <c r="L219" s="1194"/>
      <c r="M219" s="1214"/>
      <c r="N219" s="1195"/>
    </row>
    <row r="220" spans="1:14" ht="15" hidden="1" customHeight="1">
      <c r="A220" s="1104"/>
      <c r="B220" s="1105"/>
      <c r="C220" s="1105"/>
      <c r="D220" s="1105"/>
      <c r="E220" s="1105"/>
      <c r="F220" s="1106"/>
      <c r="G220" s="1117"/>
      <c r="H220" s="360"/>
      <c r="I220" s="560"/>
      <c r="J220" s="985"/>
      <c r="K220" s="1303"/>
      <c r="L220" s="1194"/>
      <c r="M220" s="1214"/>
      <c r="N220" s="1195"/>
    </row>
    <row r="221" spans="1:14" ht="15" hidden="1" customHeight="1">
      <c r="A221" s="1104"/>
      <c r="B221" s="1105"/>
      <c r="C221" s="1105"/>
      <c r="D221" s="1105"/>
      <c r="E221" s="1105"/>
      <c r="F221" s="1106"/>
      <c r="G221" s="1117"/>
      <c r="H221" s="360"/>
      <c r="I221" s="560"/>
      <c r="J221" s="985"/>
      <c r="K221" s="1303"/>
      <c r="L221" s="1194"/>
      <c r="M221" s="1214"/>
      <c r="N221" s="1195"/>
    </row>
    <row r="222" spans="1:14" ht="15" hidden="1" customHeight="1">
      <c r="A222" s="1104"/>
      <c r="B222" s="1105"/>
      <c r="C222" s="1105"/>
      <c r="D222" s="1105"/>
      <c r="E222" s="1105"/>
      <c r="F222" s="1106"/>
      <c r="G222" s="1117"/>
      <c r="H222" s="360"/>
      <c r="I222" s="560"/>
      <c r="J222" s="985"/>
      <c r="K222" s="1303"/>
      <c r="L222" s="1194"/>
      <c r="M222" s="1214"/>
      <c r="N222" s="1195"/>
    </row>
    <row r="223" spans="1:14" ht="15" hidden="1" customHeight="1">
      <c r="A223" s="1104"/>
      <c r="B223" s="1105"/>
      <c r="C223" s="1105"/>
      <c r="D223" s="1105"/>
      <c r="E223" s="1105"/>
      <c r="F223" s="1106"/>
      <c r="G223" s="1117"/>
      <c r="H223" s="360"/>
      <c r="I223" s="560"/>
      <c r="J223" s="985"/>
      <c r="K223" s="1303"/>
      <c r="L223" s="1194"/>
      <c r="M223" s="1214"/>
      <c r="N223" s="1195"/>
    </row>
    <row r="224" spans="1:14" ht="15" hidden="1" customHeight="1">
      <c r="A224" s="1104"/>
      <c r="B224" s="1105"/>
      <c r="C224" s="1105"/>
      <c r="D224" s="1105"/>
      <c r="E224" s="1105"/>
      <c r="F224" s="1106"/>
      <c r="G224" s="1117"/>
      <c r="H224" s="360"/>
      <c r="I224" s="560"/>
      <c r="J224" s="985"/>
      <c r="K224" s="1303"/>
      <c r="L224" s="1194"/>
      <c r="M224" s="1214"/>
      <c r="N224" s="1195"/>
    </row>
    <row r="225" spans="1:14" ht="15" hidden="1" customHeight="1">
      <c r="A225" s="1104"/>
      <c r="B225" s="1105"/>
      <c r="C225" s="1105"/>
      <c r="D225" s="1105"/>
      <c r="E225" s="1105"/>
      <c r="F225" s="1106"/>
      <c r="G225" s="1117"/>
      <c r="H225" s="360"/>
      <c r="I225" s="560"/>
      <c r="J225" s="985"/>
      <c r="K225" s="1303"/>
      <c r="L225" s="1194"/>
      <c r="M225" s="1214"/>
      <c r="N225" s="1195"/>
    </row>
    <row r="226" spans="1:14" ht="15" hidden="1" customHeight="1">
      <c r="A226" s="1104"/>
      <c r="B226" s="1105"/>
      <c r="C226" s="1105"/>
      <c r="D226" s="1105"/>
      <c r="E226" s="1105"/>
      <c r="F226" s="1106"/>
      <c r="G226" s="1117"/>
      <c r="H226" s="360"/>
      <c r="I226" s="560"/>
      <c r="J226" s="985"/>
      <c r="K226" s="1303"/>
      <c r="L226" s="1194"/>
      <c r="M226" s="1214"/>
      <c r="N226" s="1195"/>
    </row>
    <row r="227" spans="1:14" ht="15" hidden="1" customHeight="1">
      <c r="A227" s="1104"/>
      <c r="B227" s="1105"/>
      <c r="C227" s="1105"/>
      <c r="D227" s="1105"/>
      <c r="E227" s="1105"/>
      <c r="F227" s="1106"/>
      <c r="G227" s="1117"/>
      <c r="H227" s="360"/>
      <c r="I227" s="560"/>
      <c r="J227" s="985"/>
      <c r="K227" s="1303"/>
      <c r="L227" s="1194"/>
      <c r="M227" s="1214"/>
      <c r="N227" s="1195"/>
    </row>
    <row r="228" spans="1:14" ht="15" hidden="1" customHeight="1">
      <c r="A228" s="1104"/>
      <c r="B228" s="1105"/>
      <c r="C228" s="1105"/>
      <c r="D228" s="1105"/>
      <c r="E228" s="1105"/>
      <c r="F228" s="1106"/>
      <c r="G228" s="1117"/>
      <c r="H228" s="360"/>
      <c r="I228" s="560"/>
      <c r="J228" s="985"/>
      <c r="K228" s="1303"/>
      <c r="L228" s="1194"/>
      <c r="M228" s="1214"/>
      <c r="N228" s="1195"/>
    </row>
    <row r="229" spans="1:14" ht="15" hidden="1" customHeight="1">
      <c r="A229" s="1104"/>
      <c r="B229" s="1105"/>
      <c r="C229" s="1105"/>
      <c r="D229" s="1105"/>
      <c r="E229" s="1105"/>
      <c r="F229" s="1106"/>
      <c r="G229" s="1117"/>
      <c r="H229" s="360"/>
      <c r="I229" s="560"/>
      <c r="J229" s="985"/>
      <c r="K229" s="1303"/>
      <c r="L229" s="1194"/>
      <c r="M229" s="1214"/>
      <c r="N229" s="1195"/>
    </row>
    <row r="230" spans="1:14" ht="15" hidden="1" customHeight="1">
      <c r="A230" s="1104"/>
      <c r="B230" s="1105"/>
      <c r="C230" s="1105"/>
      <c r="D230" s="1105"/>
      <c r="E230" s="1105"/>
      <c r="F230" s="1106"/>
      <c r="G230" s="1117"/>
      <c r="H230" s="360"/>
      <c r="I230" s="560"/>
      <c r="J230" s="985"/>
      <c r="K230" s="1303"/>
      <c r="L230" s="1194"/>
      <c r="M230" s="1214"/>
      <c r="N230" s="1195"/>
    </row>
    <row r="231" spans="1:14" ht="15" hidden="1" customHeight="1">
      <c r="A231" s="1104"/>
      <c r="B231" s="1105"/>
      <c r="C231" s="1105"/>
      <c r="D231" s="1105"/>
      <c r="E231" s="1105"/>
      <c r="F231" s="1106"/>
      <c r="G231" s="1117"/>
      <c r="H231" s="360"/>
      <c r="I231" s="560"/>
      <c r="J231" s="985"/>
      <c r="K231" s="1303"/>
      <c r="L231" s="1194"/>
      <c r="M231" s="1214"/>
      <c r="N231" s="1195"/>
    </row>
    <row r="232" spans="1:14" ht="15" hidden="1" customHeight="1">
      <c r="A232" s="1104"/>
      <c r="B232" s="1105"/>
      <c r="C232" s="1105"/>
      <c r="D232" s="1105"/>
      <c r="E232" s="1105"/>
      <c r="F232" s="1106"/>
      <c r="G232" s="1117"/>
      <c r="H232" s="360"/>
      <c r="I232" s="560"/>
      <c r="J232" s="985"/>
      <c r="K232" s="1303"/>
      <c r="L232" s="1194"/>
      <c r="M232" s="1214"/>
      <c r="N232" s="1195"/>
    </row>
    <row r="233" spans="1:14" ht="15" hidden="1" customHeight="1">
      <c r="A233" s="1104"/>
      <c r="B233" s="1105"/>
      <c r="C233" s="1105"/>
      <c r="D233" s="1105"/>
      <c r="E233" s="1105"/>
      <c r="F233" s="1106"/>
      <c r="G233" s="1117"/>
      <c r="H233" s="360"/>
      <c r="I233" s="560"/>
      <c r="J233" s="985"/>
      <c r="K233" s="1303"/>
      <c r="L233" s="1194"/>
      <c r="M233" s="1214"/>
      <c r="N233" s="1195"/>
    </row>
    <row r="234" spans="1:14" ht="15" hidden="1" customHeight="1">
      <c r="A234" s="1104"/>
      <c r="B234" s="1105"/>
      <c r="C234" s="1105"/>
      <c r="D234" s="1105"/>
      <c r="E234" s="1105"/>
      <c r="F234" s="1106"/>
      <c r="G234" s="1117"/>
      <c r="H234" s="360"/>
      <c r="I234" s="560"/>
      <c r="J234" s="985"/>
      <c r="K234" s="1303"/>
      <c r="L234" s="1194"/>
      <c r="M234" s="1214"/>
      <c r="N234" s="1195"/>
    </row>
    <row r="235" spans="1:14" ht="15" hidden="1" customHeight="1">
      <c r="A235" s="1104"/>
      <c r="B235" s="1105"/>
      <c r="C235" s="1105"/>
      <c r="D235" s="1105"/>
      <c r="E235" s="1105"/>
      <c r="F235" s="1106"/>
      <c r="G235" s="1117"/>
      <c r="H235" s="360"/>
      <c r="I235" s="560"/>
      <c r="J235" s="985"/>
      <c r="K235" s="1303"/>
      <c r="L235" s="1194"/>
      <c r="M235" s="1214"/>
      <c r="N235" s="1195"/>
    </row>
    <row r="236" spans="1:14" ht="15" hidden="1" customHeight="1">
      <c r="A236" s="1104"/>
      <c r="B236" s="1105"/>
      <c r="C236" s="1105"/>
      <c r="D236" s="1105"/>
      <c r="E236" s="1105"/>
      <c r="F236" s="1106"/>
      <c r="G236" s="1117"/>
      <c r="H236" s="360"/>
      <c r="I236" s="560"/>
      <c r="J236" s="985"/>
      <c r="K236" s="1303"/>
      <c r="L236" s="1194"/>
      <c r="M236" s="1214"/>
      <c r="N236" s="1195"/>
    </row>
    <row r="237" spans="1:14" ht="15" hidden="1" customHeight="1">
      <c r="A237" s="1104"/>
      <c r="B237" s="1105"/>
      <c r="C237" s="1105"/>
      <c r="D237" s="1105"/>
      <c r="E237" s="1105"/>
      <c r="F237" s="1106"/>
      <c r="G237" s="1117"/>
      <c r="H237" s="360"/>
      <c r="I237" s="560"/>
      <c r="J237" s="985"/>
      <c r="K237" s="1303"/>
      <c r="L237" s="1194"/>
      <c r="M237" s="1214"/>
      <c r="N237" s="1195"/>
    </row>
    <row r="238" spans="1:14" ht="15" hidden="1" customHeight="1">
      <c r="A238" s="1104"/>
      <c r="B238" s="1105"/>
      <c r="C238" s="1105"/>
      <c r="D238" s="1105"/>
      <c r="E238" s="1105"/>
      <c r="F238" s="1106"/>
      <c r="G238" s="1117"/>
      <c r="H238" s="360"/>
      <c r="I238" s="560"/>
      <c r="J238" s="985"/>
      <c r="K238" s="1303"/>
      <c r="L238" s="1194"/>
      <c r="M238" s="1214"/>
      <c r="N238" s="1195"/>
    </row>
    <row r="239" spans="1:14" ht="15" hidden="1" customHeight="1">
      <c r="A239" s="1104"/>
      <c r="B239" s="1105"/>
      <c r="C239" s="1105"/>
      <c r="D239" s="1105"/>
      <c r="E239" s="1105"/>
      <c r="F239" s="1106"/>
      <c r="G239" s="1117"/>
      <c r="H239" s="360"/>
      <c r="I239" s="560"/>
      <c r="J239" s="985"/>
      <c r="K239" s="1303"/>
      <c r="L239" s="1194"/>
      <c r="M239" s="1214"/>
      <c r="N239" s="1195"/>
    </row>
    <row r="240" spans="1:14" ht="15" hidden="1" customHeight="1">
      <c r="A240" s="1104"/>
      <c r="B240" s="1105"/>
      <c r="C240" s="1105"/>
      <c r="D240" s="1105"/>
      <c r="E240" s="1105"/>
      <c r="F240" s="1106"/>
      <c r="G240" s="1117"/>
      <c r="H240" s="360"/>
      <c r="I240" s="560"/>
      <c r="J240" s="985"/>
      <c r="K240" s="1303"/>
      <c r="L240" s="1194"/>
      <c r="M240" s="1214"/>
      <c r="N240" s="1195"/>
    </row>
    <row r="241" spans="1:14" ht="15" hidden="1" customHeight="1">
      <c r="A241" s="1104"/>
      <c r="B241" s="1105"/>
      <c r="C241" s="1105"/>
      <c r="D241" s="1105"/>
      <c r="E241" s="1105"/>
      <c r="F241" s="1106"/>
      <c r="G241" s="1117"/>
      <c r="H241" s="360"/>
      <c r="I241" s="560"/>
      <c r="J241" s="985"/>
      <c r="K241" s="1303"/>
      <c r="L241" s="1194"/>
      <c r="M241" s="1214"/>
      <c r="N241" s="1195"/>
    </row>
    <row r="242" spans="1:14" ht="15" hidden="1" customHeight="1">
      <c r="A242" s="1104"/>
      <c r="B242" s="1105"/>
      <c r="C242" s="1105"/>
      <c r="D242" s="1105"/>
      <c r="E242" s="1105"/>
      <c r="F242" s="1106"/>
      <c r="G242" s="1117"/>
      <c r="H242" s="360"/>
      <c r="I242" s="560"/>
      <c r="J242" s="985"/>
      <c r="K242" s="1303"/>
      <c r="L242" s="1194"/>
      <c r="M242" s="1214"/>
      <c r="N242" s="1195"/>
    </row>
    <row r="243" spans="1:14" ht="15" hidden="1" customHeight="1">
      <c r="A243" s="1104"/>
      <c r="B243" s="1105"/>
      <c r="C243" s="1105"/>
      <c r="D243" s="1105"/>
      <c r="E243" s="1105"/>
      <c r="F243" s="1106"/>
      <c r="G243" s="1117"/>
      <c r="H243" s="360"/>
      <c r="I243" s="560"/>
      <c r="J243" s="985"/>
      <c r="K243" s="1303"/>
      <c r="L243" s="1194"/>
      <c r="M243" s="1214"/>
      <c r="N243" s="1195"/>
    </row>
    <row r="244" spans="1:14" ht="15" hidden="1" customHeight="1">
      <c r="A244" s="1104"/>
      <c r="B244" s="1105"/>
      <c r="C244" s="1105"/>
      <c r="D244" s="1105"/>
      <c r="E244" s="1105"/>
      <c r="F244" s="1106"/>
      <c r="G244" s="1117"/>
      <c r="H244" s="360"/>
      <c r="I244" s="560"/>
      <c r="J244" s="985"/>
      <c r="K244" s="1303"/>
      <c r="L244" s="1194"/>
      <c r="M244" s="1214"/>
      <c r="N244" s="1195"/>
    </row>
    <row r="245" spans="1:14" ht="15" hidden="1" customHeight="1">
      <c r="A245" s="1104"/>
      <c r="B245" s="1105"/>
      <c r="C245" s="1105"/>
      <c r="D245" s="1105"/>
      <c r="E245" s="1105"/>
      <c r="F245" s="1106"/>
      <c r="G245" s="1117"/>
      <c r="H245" s="360"/>
      <c r="I245" s="560"/>
      <c r="J245" s="985"/>
      <c r="K245" s="1303"/>
      <c r="L245" s="1194"/>
      <c r="M245" s="1214"/>
      <c r="N245" s="1195"/>
    </row>
    <row r="246" spans="1:14" ht="15" hidden="1" customHeight="1">
      <c r="A246" s="1104"/>
      <c r="B246" s="1105"/>
      <c r="C246" s="1105"/>
      <c r="D246" s="1105"/>
      <c r="E246" s="1105"/>
      <c r="F246" s="1106"/>
      <c r="G246" s="1117"/>
      <c r="H246" s="360"/>
      <c r="I246" s="560"/>
      <c r="J246" s="985"/>
      <c r="K246" s="1303"/>
      <c r="L246" s="1194"/>
      <c r="M246" s="1214"/>
      <c r="N246" s="1195"/>
    </row>
    <row r="247" spans="1:14" ht="15">
      <c r="A247" s="1104"/>
      <c r="B247" s="1105"/>
      <c r="C247" s="1105"/>
      <c r="D247" s="1105"/>
      <c r="E247" s="1105"/>
      <c r="F247" s="1106"/>
      <c r="G247" s="1117"/>
      <c r="H247" s="360"/>
      <c r="I247" s="560"/>
      <c r="J247" s="985"/>
      <c r="K247" s="1303"/>
      <c r="L247" s="1194"/>
      <c r="M247" s="1214"/>
      <c r="N247" s="1195"/>
    </row>
    <row r="248" spans="1:14" ht="15">
      <c r="A248" s="1104"/>
      <c r="B248" s="1105"/>
      <c r="C248" s="1105"/>
      <c r="D248" s="1105"/>
      <c r="E248" s="1105"/>
      <c r="F248" s="1106"/>
      <c r="G248" s="1117"/>
      <c r="H248" s="360"/>
      <c r="I248" s="560"/>
      <c r="J248" s="985"/>
      <c r="K248" s="1303"/>
      <c r="L248" s="1194"/>
      <c r="M248" s="1214"/>
      <c r="N248" s="1195"/>
    </row>
    <row r="249" spans="1:14" ht="15">
      <c r="A249" s="1104"/>
      <c r="B249" s="1105"/>
      <c r="C249" s="1105"/>
      <c r="D249" s="1105"/>
      <c r="E249" s="1105"/>
      <c r="F249" s="1106"/>
      <c r="G249" s="1117"/>
      <c r="H249" s="360"/>
      <c r="I249" s="560"/>
      <c r="J249" s="985"/>
      <c r="K249" s="1303"/>
      <c r="L249" s="1194"/>
      <c r="M249" s="1214"/>
      <c r="N249" s="1195"/>
    </row>
    <row r="250" spans="1:14" ht="15">
      <c r="A250" s="1104"/>
      <c r="B250" s="1105"/>
      <c r="C250" s="1105"/>
      <c r="D250" s="1105"/>
      <c r="E250" s="1105"/>
      <c r="F250" s="1106"/>
      <c r="G250" s="1117"/>
      <c r="H250" s="360"/>
      <c r="I250" s="560"/>
      <c r="J250" s="985"/>
      <c r="K250" s="1303"/>
      <c r="L250" s="1194"/>
      <c r="M250" s="1214"/>
      <c r="N250" s="1195"/>
    </row>
    <row r="251" spans="1:14" ht="15" customHeight="1">
      <c r="A251" s="1104"/>
      <c r="B251" s="1105"/>
      <c r="C251" s="1105"/>
      <c r="D251" s="1105"/>
      <c r="E251" s="1105"/>
      <c r="F251" s="1106"/>
      <c r="G251" s="1117"/>
      <c r="H251" s="360"/>
      <c r="I251" s="560"/>
      <c r="J251" s="985"/>
      <c r="K251" s="1303"/>
      <c r="L251" s="1194"/>
      <c r="M251" s="1214"/>
      <c r="N251" s="1195"/>
    </row>
    <row r="252" spans="1:14" ht="15" customHeight="1">
      <c r="A252" s="1104"/>
      <c r="B252" s="1105"/>
      <c r="C252" s="1105"/>
      <c r="D252" s="1105"/>
      <c r="E252" s="1105"/>
      <c r="F252" s="1106"/>
      <c r="G252" s="1117"/>
      <c r="H252" s="360"/>
      <c r="I252" s="560"/>
      <c r="J252" s="985"/>
      <c r="K252" s="1303"/>
      <c r="L252" s="1194"/>
      <c r="M252" s="1214"/>
      <c r="N252" s="1195"/>
    </row>
    <row r="253" spans="1:14" ht="15" customHeight="1">
      <c r="A253" s="1104"/>
      <c r="B253" s="1105"/>
      <c r="C253" s="1105"/>
      <c r="D253" s="1105"/>
      <c r="E253" s="1105"/>
      <c r="F253" s="1106"/>
      <c r="G253" s="1117"/>
      <c r="H253" s="360"/>
      <c r="I253" s="560"/>
      <c r="J253" s="985"/>
      <c r="K253" s="1303"/>
      <c r="L253" s="1194"/>
      <c r="M253" s="1214"/>
      <c r="N253" s="1195"/>
    </row>
    <row r="254" spans="1:14" ht="15" customHeight="1" thickBot="1">
      <c r="A254" s="1104"/>
      <c r="B254" s="1105"/>
      <c r="C254" s="1105"/>
      <c r="D254" s="1105"/>
      <c r="E254" s="1105"/>
      <c r="F254" s="1106"/>
      <c r="G254" s="1117"/>
      <c r="H254" s="360"/>
      <c r="I254" s="560"/>
      <c r="J254" s="985"/>
      <c r="K254" s="1303"/>
      <c r="L254" s="1194"/>
      <c r="M254" s="1214"/>
      <c r="N254" s="1195"/>
    </row>
    <row r="255" spans="1:14" ht="15" customHeight="1" thickBot="1">
      <c r="A255" s="1000" t="s">
        <v>70</v>
      </c>
      <c r="B255" s="1001"/>
      <c r="C255" s="1001"/>
      <c r="D255" s="1001"/>
      <c r="E255" s="1001"/>
      <c r="F255" s="1002"/>
      <c r="G255" s="1003"/>
      <c r="H255" s="202">
        <f>SUM(H209:H254)</f>
        <v>0</v>
      </c>
      <c r="I255" s="203"/>
      <c r="J255" s="1004">
        <f>SUM(J209:K254)</f>
        <v>0</v>
      </c>
      <c r="K255" s="1305"/>
      <c r="L255" s="1196"/>
      <c r="M255" s="1215"/>
      <c r="N255" s="1197"/>
    </row>
    <row r="256" spans="1:14">
      <c r="L256" s="603"/>
      <c r="M256" s="603"/>
      <c r="N256" s="603"/>
    </row>
    <row r="257" spans="1:14">
      <c r="L257" s="603"/>
      <c r="M257" s="603"/>
      <c r="N257" s="603"/>
    </row>
    <row r="258" spans="1:14" ht="42" customHeight="1">
      <c r="A258" s="838" t="s">
        <v>879</v>
      </c>
      <c r="B258" s="666"/>
      <c r="C258" s="666"/>
      <c r="D258" s="666"/>
      <c r="E258" s="666"/>
      <c r="F258" s="666"/>
      <c r="G258" s="666"/>
      <c r="H258" s="666"/>
      <c r="I258" s="666"/>
      <c r="J258" s="666"/>
      <c r="K258" s="666"/>
      <c r="L258" s="603"/>
      <c r="M258" s="603"/>
      <c r="N258" s="603"/>
    </row>
    <row r="259" spans="1:14" ht="13.5" thickBot="1">
      <c r="L259" s="603"/>
      <c r="M259" s="603"/>
      <c r="N259" s="603"/>
    </row>
    <row r="260" spans="1:14" ht="21" customHeight="1" thickBot="1">
      <c r="A260" s="1271" t="s">
        <v>872</v>
      </c>
      <c r="B260" s="1272"/>
      <c r="C260" s="1272"/>
      <c r="D260" s="1272"/>
      <c r="E260" s="1272"/>
      <c r="F260" s="1272"/>
      <c r="G260" s="1272"/>
      <c r="H260" s="1273"/>
      <c r="I260" s="1271" t="s">
        <v>873</v>
      </c>
      <c r="J260" s="1272"/>
      <c r="K260" s="1273"/>
      <c r="L260" s="603"/>
      <c r="M260" s="603"/>
      <c r="N260" s="603"/>
    </row>
    <row r="261" spans="1:14" s="237" customFormat="1" ht="29.1" customHeight="1" thickBot="1">
      <c r="A261" s="1271" t="s">
        <v>557</v>
      </c>
      <c r="B261" s="1272"/>
      <c r="C261" s="1273"/>
      <c r="D261" s="1271" t="s">
        <v>213</v>
      </c>
      <c r="E261" s="1273"/>
      <c r="F261" s="534" t="s">
        <v>281</v>
      </c>
      <c r="G261" s="534" t="s">
        <v>282</v>
      </c>
      <c r="H261" s="534" t="s">
        <v>283</v>
      </c>
      <c r="I261" s="534" t="s">
        <v>281</v>
      </c>
      <c r="J261" s="588" t="s">
        <v>282</v>
      </c>
      <c r="K261" s="534" t="s">
        <v>283</v>
      </c>
      <c r="L261" s="603"/>
      <c r="M261" s="603"/>
      <c r="N261" s="603"/>
    </row>
    <row r="262" spans="1:14" ht="15" customHeight="1" thickBot="1">
      <c r="A262" s="1138" t="s">
        <v>770</v>
      </c>
      <c r="B262" s="1139"/>
      <c r="C262" s="1140"/>
      <c r="D262" s="1141" t="s">
        <v>43</v>
      </c>
      <c r="E262" s="1142"/>
      <c r="F262" s="473">
        <v>2</v>
      </c>
      <c r="G262" s="473" t="s">
        <v>405</v>
      </c>
      <c r="H262" s="473">
        <v>47000</v>
      </c>
      <c r="I262" s="501"/>
      <c r="J262" s="501" t="s">
        <v>405</v>
      </c>
      <c r="K262" s="473"/>
      <c r="L262" s="603"/>
      <c r="M262" s="603"/>
      <c r="N262" s="603"/>
    </row>
    <row r="263" spans="1:14" ht="15" hidden="1" customHeight="1" thickBot="1">
      <c r="A263" s="1123"/>
      <c r="B263" s="1124"/>
      <c r="C263" s="1125"/>
      <c r="D263" s="1126"/>
      <c r="E263" s="1127"/>
      <c r="F263" s="474"/>
      <c r="G263" s="474"/>
      <c r="H263" s="474"/>
      <c r="I263" s="502"/>
      <c r="J263" s="502" t="s">
        <v>405</v>
      </c>
      <c r="K263" s="474">
        <v>0</v>
      </c>
      <c r="L263" s="603"/>
      <c r="M263" s="603"/>
      <c r="N263" s="603"/>
    </row>
    <row r="264" spans="1:14" ht="15" customHeight="1" thickBot="1">
      <c r="A264" s="1277" t="s">
        <v>70</v>
      </c>
      <c r="B264" s="1278"/>
      <c r="C264" s="1279"/>
      <c r="D264" s="1277" t="s">
        <v>43</v>
      </c>
      <c r="E264" s="1279"/>
      <c r="F264" s="535">
        <f>SUM(F262:F263)</f>
        <v>2</v>
      </c>
      <c r="G264" s="535" t="s">
        <v>405</v>
      </c>
      <c r="H264" s="535">
        <f>SUM(H262:H263)</f>
        <v>47000</v>
      </c>
      <c r="I264" s="589">
        <f>SUM(I262:I263)</f>
        <v>0</v>
      </c>
      <c r="J264" s="590" t="s">
        <v>405</v>
      </c>
      <c r="K264" s="535">
        <f>SUM(K262:K263)</f>
        <v>0</v>
      </c>
      <c r="L264" s="603"/>
      <c r="M264" s="603"/>
      <c r="N264" s="603"/>
    </row>
    <row r="265" spans="1:14">
      <c r="L265" s="603"/>
      <c r="M265" s="603"/>
      <c r="N265" s="603"/>
    </row>
    <row r="266" spans="1:14">
      <c r="L266" s="603"/>
      <c r="M266" s="603"/>
      <c r="N266" s="603"/>
    </row>
    <row r="267" spans="1:14" s="198" customFormat="1" ht="15" customHeight="1">
      <c r="A267" s="961" t="s">
        <v>300</v>
      </c>
      <c r="B267" s="962"/>
      <c r="C267" s="962"/>
      <c r="D267" s="962"/>
      <c r="E267" s="962"/>
      <c r="F267" s="962"/>
      <c r="G267" s="962"/>
      <c r="H267" s="962"/>
      <c r="I267" s="962"/>
      <c r="J267" s="962"/>
      <c r="K267" s="962"/>
      <c r="L267" s="603"/>
      <c r="M267" s="603"/>
      <c r="N267" s="603"/>
    </row>
    <row r="268" spans="1:14">
      <c r="L268" s="603"/>
      <c r="M268" s="603"/>
      <c r="N268" s="603"/>
    </row>
    <row r="269" spans="1:14">
      <c r="L269" s="603"/>
      <c r="M269" s="603"/>
      <c r="N269" s="603"/>
    </row>
    <row r="270" spans="1:14">
      <c r="L270" s="603"/>
      <c r="M270" s="603"/>
      <c r="N270" s="603"/>
    </row>
    <row r="271" spans="1:14">
      <c r="L271" s="603"/>
      <c r="M271" s="603"/>
      <c r="N271" s="603"/>
    </row>
    <row r="272" spans="1:14">
      <c r="L272" s="603"/>
      <c r="M272" s="603"/>
      <c r="N272" s="603"/>
    </row>
    <row r="273" spans="12:14">
      <c r="L273" s="603"/>
      <c r="M273" s="603"/>
      <c r="N273" s="603"/>
    </row>
    <row r="274" spans="12:14">
      <c r="L274" s="603"/>
      <c r="M274" s="603"/>
      <c r="N274" s="603"/>
    </row>
    <row r="275" spans="12:14">
      <c r="L275" s="603"/>
      <c r="M275" s="603"/>
      <c r="N275" s="603"/>
    </row>
    <row r="276" spans="12:14">
      <c r="L276" s="71"/>
      <c r="M276" s="71"/>
      <c r="N276" s="71"/>
    </row>
  </sheetData>
  <mergeCells count="317">
    <mergeCell ref="A60:K60"/>
    <mergeCell ref="A62:K62"/>
    <mergeCell ref="A63:K63"/>
    <mergeCell ref="L209:N255"/>
    <mergeCell ref="A264:C264"/>
    <mergeCell ref="D264:E264"/>
    <mergeCell ref="A267:K267"/>
    <mergeCell ref="A261:C261"/>
    <mergeCell ref="D261:E261"/>
    <mergeCell ref="A262:C262"/>
    <mergeCell ref="D262:E262"/>
    <mergeCell ref="A263:C263"/>
    <mergeCell ref="D263:E263"/>
    <mergeCell ref="A254:G254"/>
    <mergeCell ref="J254:K254"/>
    <mergeCell ref="A255:G255"/>
    <mergeCell ref="J255:K255"/>
    <mergeCell ref="A258:K258"/>
    <mergeCell ref="A260:H260"/>
    <mergeCell ref="I260:K260"/>
    <mergeCell ref="A251:G251"/>
    <mergeCell ref="J251:K251"/>
    <mergeCell ref="A252:G252"/>
    <mergeCell ref="J252:K252"/>
    <mergeCell ref="A253:G253"/>
    <mergeCell ref="J253:K253"/>
    <mergeCell ref="A248:G248"/>
    <mergeCell ref="J248:K248"/>
    <mergeCell ref="A249:G249"/>
    <mergeCell ref="J249:K249"/>
    <mergeCell ref="A250:G250"/>
    <mergeCell ref="J250:K250"/>
    <mergeCell ref="A245:G245"/>
    <mergeCell ref="J245:K245"/>
    <mergeCell ref="A246:G246"/>
    <mergeCell ref="J246:K246"/>
    <mergeCell ref="A247:G247"/>
    <mergeCell ref="J247:K247"/>
    <mergeCell ref="A242:G242"/>
    <mergeCell ref="J242:K242"/>
    <mergeCell ref="A243:G243"/>
    <mergeCell ref="J243:K243"/>
    <mergeCell ref="A244:G244"/>
    <mergeCell ref="J244:K244"/>
    <mergeCell ref="A239:G239"/>
    <mergeCell ref="J239:K239"/>
    <mergeCell ref="A240:G240"/>
    <mergeCell ref="J240:K240"/>
    <mergeCell ref="A241:G241"/>
    <mergeCell ref="J241:K241"/>
    <mergeCell ref="A236:G236"/>
    <mergeCell ref="J236:K236"/>
    <mergeCell ref="A237:G237"/>
    <mergeCell ref="J237:K237"/>
    <mergeCell ref="A238:G238"/>
    <mergeCell ref="J238:K238"/>
    <mergeCell ref="A233:G233"/>
    <mergeCell ref="J233:K233"/>
    <mergeCell ref="A234:G234"/>
    <mergeCell ref="J234:K234"/>
    <mergeCell ref="A235:G235"/>
    <mergeCell ref="J235:K235"/>
    <mergeCell ref="A230:G230"/>
    <mergeCell ref="J230:K230"/>
    <mergeCell ref="A231:G231"/>
    <mergeCell ref="J231:K231"/>
    <mergeCell ref="A232:G232"/>
    <mergeCell ref="J232:K232"/>
    <mergeCell ref="A227:G227"/>
    <mergeCell ref="J227:K227"/>
    <mergeCell ref="A228:G228"/>
    <mergeCell ref="J228:K228"/>
    <mergeCell ref="A229:G229"/>
    <mergeCell ref="J229:K229"/>
    <mergeCell ref="A224:G224"/>
    <mergeCell ref="J224:K224"/>
    <mergeCell ref="A225:G225"/>
    <mergeCell ref="J225:K225"/>
    <mergeCell ref="A226:G226"/>
    <mergeCell ref="J226:K226"/>
    <mergeCell ref="A221:G221"/>
    <mergeCell ref="J221:K221"/>
    <mergeCell ref="A222:G222"/>
    <mergeCell ref="J222:K222"/>
    <mergeCell ref="A223:G223"/>
    <mergeCell ref="J223:K223"/>
    <mergeCell ref="A218:G218"/>
    <mergeCell ref="J218:K218"/>
    <mergeCell ref="A219:G219"/>
    <mergeCell ref="J219:K219"/>
    <mergeCell ref="A220:G220"/>
    <mergeCell ref="J220:K220"/>
    <mergeCell ref="A215:G215"/>
    <mergeCell ref="J215:K215"/>
    <mergeCell ref="A216:G216"/>
    <mergeCell ref="J216:K216"/>
    <mergeCell ref="A217:G217"/>
    <mergeCell ref="J217:K217"/>
    <mergeCell ref="A212:G212"/>
    <mergeCell ref="J212:K212"/>
    <mergeCell ref="A213:G213"/>
    <mergeCell ref="J213:K213"/>
    <mergeCell ref="A214:G214"/>
    <mergeCell ref="J214:K214"/>
    <mergeCell ref="A209:G209"/>
    <mergeCell ref="J209:K209"/>
    <mergeCell ref="A210:G210"/>
    <mergeCell ref="J210:K210"/>
    <mergeCell ref="A211:G211"/>
    <mergeCell ref="J211:K211"/>
    <mergeCell ref="A206:G206"/>
    <mergeCell ref="H206:H208"/>
    <mergeCell ref="I206:I208"/>
    <mergeCell ref="J206:K208"/>
    <mergeCell ref="A207:G207"/>
    <mergeCell ref="A208:G208"/>
    <mergeCell ref="A192:D192"/>
    <mergeCell ref="F192:G192"/>
    <mergeCell ref="J192:K192"/>
    <mergeCell ref="A199:K199"/>
    <mergeCell ref="A202:K202"/>
    <mergeCell ref="A204:K204"/>
    <mergeCell ref="A189:D189"/>
    <mergeCell ref="F189:G189"/>
    <mergeCell ref="A190:D190"/>
    <mergeCell ref="F190:G190"/>
    <mergeCell ref="A191:D191"/>
    <mergeCell ref="F191:G191"/>
    <mergeCell ref="A183:K183"/>
    <mergeCell ref="A185:K185"/>
    <mergeCell ref="A187:D187"/>
    <mergeCell ref="F187:G187"/>
    <mergeCell ref="A188:D188"/>
    <mergeCell ref="F188:G188"/>
    <mergeCell ref="A181:K181"/>
    <mergeCell ref="A174:K174"/>
    <mergeCell ref="A176:K176"/>
    <mergeCell ref="A178:K178"/>
    <mergeCell ref="A179:K179"/>
    <mergeCell ref="A180:K180"/>
    <mergeCell ref="A167:G167"/>
    <mergeCell ref="H167:I167"/>
    <mergeCell ref="A168:D169"/>
    <mergeCell ref="E168:I168"/>
    <mergeCell ref="E169:I169"/>
    <mergeCell ref="A171:K171"/>
    <mergeCell ref="A162:G163"/>
    <mergeCell ref="H162:I162"/>
    <mergeCell ref="H163:I163"/>
    <mergeCell ref="A164:D166"/>
    <mergeCell ref="E164:I164"/>
    <mergeCell ref="E165:I165"/>
    <mergeCell ref="E166:I166"/>
    <mergeCell ref="H158:I158"/>
    <mergeCell ref="H159:I159"/>
    <mergeCell ref="A160:G161"/>
    <mergeCell ref="H160:I160"/>
    <mergeCell ref="H161:I161"/>
    <mergeCell ref="G153:G155"/>
    <mergeCell ref="H153:H155"/>
    <mergeCell ref="I153:I155"/>
    <mergeCell ref="A156:A157"/>
    <mergeCell ref="B156:G157"/>
    <mergeCell ref="H156:I156"/>
    <mergeCell ref="H157:I157"/>
    <mergeCell ref="A153:A155"/>
    <mergeCell ref="B153:B155"/>
    <mergeCell ref="D153:D155"/>
    <mergeCell ref="E153:E155"/>
    <mergeCell ref="F153:F155"/>
    <mergeCell ref="D150:D152"/>
    <mergeCell ref="E150:E152"/>
    <mergeCell ref="F150:F152"/>
    <mergeCell ref="A158:G159"/>
    <mergeCell ref="G150:G152"/>
    <mergeCell ref="H150:H152"/>
    <mergeCell ref="I150:I152"/>
    <mergeCell ref="H144:H146"/>
    <mergeCell ref="I144:I146"/>
    <mergeCell ref="A147:A152"/>
    <mergeCell ref="D147:D149"/>
    <mergeCell ref="E147:E149"/>
    <mergeCell ref="F147:F149"/>
    <mergeCell ref="G147:G149"/>
    <mergeCell ref="H147:H149"/>
    <mergeCell ref="I147:I149"/>
    <mergeCell ref="B148:B149"/>
    <mergeCell ref="A144:A146"/>
    <mergeCell ref="B144:B146"/>
    <mergeCell ref="D144:D146"/>
    <mergeCell ref="E144:E146"/>
    <mergeCell ref="F144:F146"/>
    <mergeCell ref="G144:G146"/>
    <mergeCell ref="B151:B152"/>
    <mergeCell ref="A127:K127"/>
    <mergeCell ref="A129:K129"/>
    <mergeCell ref="A137:K137"/>
    <mergeCell ref="A142:A143"/>
    <mergeCell ref="B142:B143"/>
    <mergeCell ref="D142:D143"/>
    <mergeCell ref="F142:G142"/>
    <mergeCell ref="H142:I142"/>
    <mergeCell ref="J142:K142"/>
    <mergeCell ref="A121:G121"/>
    <mergeCell ref="H121:I121"/>
    <mergeCell ref="A122:D123"/>
    <mergeCell ref="E122:I122"/>
    <mergeCell ref="E123:I123"/>
    <mergeCell ref="A124:K124"/>
    <mergeCell ref="A116:G117"/>
    <mergeCell ref="H116:I116"/>
    <mergeCell ref="H117:I117"/>
    <mergeCell ref="A118:D120"/>
    <mergeCell ref="E118:I118"/>
    <mergeCell ref="E119:I119"/>
    <mergeCell ref="E120:I120"/>
    <mergeCell ref="A114:G115"/>
    <mergeCell ref="H114:I114"/>
    <mergeCell ref="H115:I115"/>
    <mergeCell ref="I107:I109"/>
    <mergeCell ref="C108:D108"/>
    <mergeCell ref="C109:D109"/>
    <mergeCell ref="A110:A111"/>
    <mergeCell ref="B110:G111"/>
    <mergeCell ref="H110:I110"/>
    <mergeCell ref="H111:I111"/>
    <mergeCell ref="A107:B109"/>
    <mergeCell ref="C107:D107"/>
    <mergeCell ref="E107:E109"/>
    <mergeCell ref="F107:F109"/>
    <mergeCell ref="G107:G109"/>
    <mergeCell ref="H107:H109"/>
    <mergeCell ref="C101:D101"/>
    <mergeCell ref="E101:E103"/>
    <mergeCell ref="F101:F103"/>
    <mergeCell ref="G101:G103"/>
    <mergeCell ref="H101:H103"/>
    <mergeCell ref="I101:I103"/>
    <mergeCell ref="A101:A106"/>
    <mergeCell ref="A112:G113"/>
    <mergeCell ref="H112:I112"/>
    <mergeCell ref="H113:I113"/>
    <mergeCell ref="C102:D102"/>
    <mergeCell ref="C103:D103"/>
    <mergeCell ref="C104:D104"/>
    <mergeCell ref="E104:E106"/>
    <mergeCell ref="F104:F106"/>
    <mergeCell ref="G104:G106"/>
    <mergeCell ref="H104:H106"/>
    <mergeCell ref="I104:I106"/>
    <mergeCell ref="C105:D105"/>
    <mergeCell ref="C106:D106"/>
    <mergeCell ref="A98:B100"/>
    <mergeCell ref="C98:D98"/>
    <mergeCell ref="E98:E100"/>
    <mergeCell ref="F98:F100"/>
    <mergeCell ref="G98:G100"/>
    <mergeCell ref="H98:H100"/>
    <mergeCell ref="A92:K92"/>
    <mergeCell ref="A93:K93"/>
    <mergeCell ref="A94:K94"/>
    <mergeCell ref="A96:B97"/>
    <mergeCell ref="C96:D96"/>
    <mergeCell ref="F96:G96"/>
    <mergeCell ref="H96:I96"/>
    <mergeCell ref="J96:K96"/>
    <mergeCell ref="C97:D97"/>
    <mergeCell ref="I98:I100"/>
    <mergeCell ref="C99:D99"/>
    <mergeCell ref="C100:D100"/>
    <mergeCell ref="A73:B73"/>
    <mergeCell ref="A75:K75"/>
    <mergeCell ref="A77:K77"/>
    <mergeCell ref="A79:K79"/>
    <mergeCell ref="A84:K84"/>
    <mergeCell ref="A86:K86"/>
    <mergeCell ref="A66:K66"/>
    <mergeCell ref="A68:K68"/>
    <mergeCell ref="A70:B70"/>
    <mergeCell ref="A71:B71"/>
    <mergeCell ref="A72:B72"/>
    <mergeCell ref="A58:K58"/>
    <mergeCell ref="A33:K33"/>
    <mergeCell ref="A35:K35"/>
    <mergeCell ref="A37:K37"/>
    <mergeCell ref="A39:K39"/>
    <mergeCell ref="A40:K40"/>
    <mergeCell ref="A41:K41"/>
    <mergeCell ref="A25:K25"/>
    <mergeCell ref="A27:K27"/>
    <mergeCell ref="A28:K28"/>
    <mergeCell ref="A30:K30"/>
    <mergeCell ref="A31:K31"/>
    <mergeCell ref="A32:K32"/>
    <mergeCell ref="A53:K53"/>
    <mergeCell ref="A54:K54"/>
    <mergeCell ref="A57:K57"/>
    <mergeCell ref="A42:K42"/>
    <mergeCell ref="A43:K43"/>
    <mergeCell ref="A45:K45"/>
    <mergeCell ref="A47:K47"/>
    <mergeCell ref="A48:K48"/>
    <mergeCell ref="A49:K49"/>
    <mergeCell ref="A51:K51"/>
    <mergeCell ref="A55:K55"/>
    <mergeCell ref="A18:K18"/>
    <mergeCell ref="A19:K19"/>
    <mergeCell ref="B21:K21"/>
    <mergeCell ref="B22:K22"/>
    <mergeCell ref="B23:K23"/>
    <mergeCell ref="B24:K24"/>
    <mergeCell ref="A4:K4"/>
    <mergeCell ref="A6:K6"/>
    <mergeCell ref="A10:K10"/>
    <mergeCell ref="A11:K11"/>
    <mergeCell ref="A13:K13"/>
    <mergeCell ref="A16:K16"/>
  </mergeCells>
  <pageMargins left="0.7" right="0.7" top="0.75" bottom="0.75" header="0.3" footer="0.3"/>
  <pageSetup paperSize="9" scale="5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2:N262"/>
  <sheetViews>
    <sheetView tabSelected="1" topLeftCell="A249" workbookViewId="0">
      <selection activeCell="F187" sqref="F187:G187"/>
    </sheetView>
  </sheetViews>
  <sheetFormatPr defaultRowHeight="12.75"/>
  <cols>
    <col min="1" max="1" width="12.42578125" style="1" customWidth="1"/>
    <col min="2" max="2" width="22.42578125" style="1" customWidth="1"/>
    <col min="3" max="3" width="13.7109375" style="1" customWidth="1"/>
    <col min="4" max="4" width="10.5703125" style="1" customWidth="1"/>
    <col min="5"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52" t="s">
        <v>596</v>
      </c>
    </row>
    <row r="4" spans="1:11" s="46" customFormat="1" ht="17.100000000000001" customHeight="1">
      <c r="A4" s="1170" t="s">
        <v>625</v>
      </c>
      <c r="B4" s="1170"/>
      <c r="C4" s="1170"/>
      <c r="D4" s="1170"/>
      <c r="E4" s="1170"/>
      <c r="F4" s="1170"/>
      <c r="G4" s="1170"/>
      <c r="H4" s="1170"/>
      <c r="I4" s="1170"/>
      <c r="J4" s="1170"/>
      <c r="K4" s="1170"/>
    </row>
    <row r="6" spans="1:11" s="2" customFormat="1" ht="21" customHeight="1">
      <c r="A6" s="646" t="s">
        <v>802</v>
      </c>
      <c r="B6" s="647"/>
      <c r="C6" s="647"/>
      <c r="D6" s="647"/>
      <c r="E6" s="647"/>
      <c r="F6" s="647"/>
      <c r="G6" s="647"/>
      <c r="H6" s="647"/>
      <c r="I6" s="647"/>
      <c r="J6" s="647"/>
      <c r="K6" s="647"/>
    </row>
    <row r="10" spans="1:11" ht="18" customHeight="1">
      <c r="A10" s="643" t="s">
        <v>0</v>
      </c>
      <c r="B10" s="643"/>
      <c r="C10" s="643"/>
      <c r="D10" s="643"/>
      <c r="E10" s="643"/>
      <c r="F10" s="643"/>
      <c r="G10" s="643"/>
      <c r="H10" s="643"/>
      <c r="I10" s="643"/>
      <c r="J10" s="643"/>
      <c r="K10" s="643"/>
    </row>
    <row r="11" spans="1:11" ht="26.25" customHeight="1">
      <c r="A11" s="1171" t="s">
        <v>598</v>
      </c>
      <c r="B11" s="1172"/>
      <c r="C11" s="1172"/>
      <c r="D11" s="1172"/>
      <c r="E11" s="1172"/>
      <c r="F11" s="1172"/>
      <c r="G11" s="1172"/>
      <c r="H11" s="1172"/>
      <c r="I11" s="1172"/>
      <c r="J11" s="1172"/>
      <c r="K11" s="1172"/>
    </row>
    <row r="13" spans="1:11" ht="30" customHeight="1">
      <c r="A13" s="669" t="s">
        <v>301</v>
      </c>
      <c r="B13" s="642"/>
      <c r="C13" s="642"/>
      <c r="D13" s="642"/>
      <c r="E13" s="642"/>
      <c r="F13" s="642"/>
      <c r="G13" s="642"/>
      <c r="H13" s="642"/>
      <c r="I13" s="642"/>
      <c r="J13" s="642"/>
      <c r="K13" s="642"/>
    </row>
    <row r="16" spans="1:11" ht="18" customHeight="1">
      <c r="A16" s="643" t="s">
        <v>6</v>
      </c>
      <c r="B16" s="640"/>
      <c r="C16" s="640"/>
      <c r="D16" s="640"/>
      <c r="E16" s="640"/>
      <c r="F16" s="640"/>
      <c r="G16" s="640"/>
      <c r="H16" s="640"/>
      <c r="I16" s="640"/>
      <c r="J16" s="640"/>
      <c r="K16" s="640"/>
    </row>
    <row r="18" spans="1:11" ht="1.5" customHeight="1">
      <c r="A18" s="639" t="s">
        <v>7</v>
      </c>
      <c r="B18" s="640"/>
      <c r="C18" s="640"/>
      <c r="D18" s="640"/>
      <c r="E18" s="640"/>
      <c r="F18" s="640"/>
      <c r="G18" s="640"/>
      <c r="H18" s="640"/>
      <c r="I18" s="640"/>
      <c r="J18" s="640"/>
      <c r="K18" s="640"/>
    </row>
    <row r="19" spans="1:11" ht="12.75" customHeight="1">
      <c r="A19" s="644" t="s">
        <v>8</v>
      </c>
      <c r="B19" s="644"/>
      <c r="C19" s="644"/>
      <c r="D19" s="644"/>
      <c r="E19" s="644"/>
      <c r="F19" s="644"/>
      <c r="G19" s="644"/>
      <c r="H19" s="644"/>
      <c r="I19" s="644"/>
      <c r="J19" s="644"/>
      <c r="K19" s="644"/>
    </row>
    <row r="20" spans="1:11" ht="12.75" customHeight="1">
      <c r="A20" s="3"/>
      <c r="B20" s="4"/>
      <c r="C20" s="4"/>
      <c r="D20" s="4"/>
      <c r="E20" s="4"/>
      <c r="F20" s="4"/>
      <c r="G20" s="4"/>
      <c r="H20" s="4"/>
      <c r="I20" s="4"/>
      <c r="J20" s="4"/>
      <c r="K20" s="4"/>
    </row>
    <row r="21" spans="1:11" ht="12.75" customHeight="1">
      <c r="A21" s="2"/>
      <c r="B21" s="636" t="s">
        <v>9</v>
      </c>
      <c r="C21" s="636"/>
      <c r="D21" s="636"/>
      <c r="E21" s="636"/>
      <c r="F21" s="636"/>
      <c r="G21" s="636"/>
      <c r="H21" s="636"/>
      <c r="I21" s="636"/>
      <c r="J21" s="636"/>
      <c r="K21" s="636"/>
    </row>
    <row r="22" spans="1:11" ht="12.75" customHeight="1">
      <c r="A22" s="2"/>
      <c r="B22" s="636" t="s">
        <v>10</v>
      </c>
      <c r="C22" s="636"/>
      <c r="D22" s="636"/>
      <c r="E22" s="636"/>
      <c r="F22" s="636"/>
      <c r="G22" s="636"/>
      <c r="H22" s="636"/>
      <c r="I22" s="636"/>
      <c r="J22" s="636"/>
      <c r="K22" s="636"/>
    </row>
    <row r="23" spans="1:11" ht="12.75" customHeight="1">
      <c r="A23" s="2"/>
      <c r="B23" s="636" t="s">
        <v>11</v>
      </c>
      <c r="C23" s="636"/>
      <c r="D23" s="636"/>
      <c r="E23" s="636"/>
      <c r="F23" s="636"/>
      <c r="G23" s="636"/>
      <c r="H23" s="636"/>
      <c r="I23" s="636"/>
      <c r="J23" s="636"/>
      <c r="K23" s="636"/>
    </row>
    <row r="24" spans="1:11" ht="12.75" customHeight="1">
      <c r="A24" s="2"/>
      <c r="B24" s="636" t="s">
        <v>12</v>
      </c>
      <c r="C24" s="636"/>
      <c r="D24" s="636"/>
      <c r="E24" s="636"/>
      <c r="F24" s="636"/>
      <c r="G24" s="636"/>
      <c r="H24" s="636"/>
      <c r="I24" s="636"/>
      <c r="J24" s="636"/>
      <c r="K24" s="636"/>
    </row>
    <row r="25" spans="1:11" ht="12.75" customHeight="1">
      <c r="A25" s="637" t="s">
        <v>13</v>
      </c>
      <c r="B25" s="638"/>
      <c r="C25" s="638"/>
      <c r="D25" s="638"/>
      <c r="E25" s="638"/>
      <c r="F25" s="638"/>
      <c r="G25" s="638"/>
      <c r="H25" s="638"/>
      <c r="I25" s="638"/>
      <c r="J25" s="638"/>
      <c r="K25" s="638"/>
    </row>
    <row r="26" spans="1:11" ht="12.75" customHeight="1">
      <c r="A26" s="5"/>
      <c r="B26" s="6"/>
      <c r="C26" s="6"/>
      <c r="D26" s="6"/>
      <c r="E26" s="6"/>
      <c r="F26" s="6"/>
      <c r="G26" s="6"/>
      <c r="H26" s="6"/>
      <c r="I26" s="6"/>
      <c r="J26" s="6"/>
      <c r="K26" s="6"/>
    </row>
    <row r="27" spans="1:11" ht="12.75" customHeight="1">
      <c r="A27" s="639" t="s">
        <v>14</v>
      </c>
      <c r="B27" s="640"/>
      <c r="C27" s="640"/>
      <c r="D27" s="640"/>
      <c r="E27" s="640"/>
      <c r="F27" s="640"/>
      <c r="G27" s="640"/>
      <c r="H27" s="640"/>
      <c r="I27" s="640"/>
      <c r="J27" s="640"/>
      <c r="K27" s="640"/>
    </row>
    <row r="28" spans="1:11" ht="12.75" customHeight="1">
      <c r="A28" s="641" t="s">
        <v>15</v>
      </c>
      <c r="B28" s="641"/>
      <c r="C28" s="641"/>
      <c r="D28" s="641"/>
      <c r="E28" s="641"/>
      <c r="F28" s="641"/>
      <c r="G28" s="641"/>
      <c r="H28" s="641"/>
      <c r="I28" s="641"/>
      <c r="J28" s="641"/>
      <c r="K28" s="641"/>
    </row>
    <row r="29" spans="1:11" ht="12.75" customHeight="1">
      <c r="A29" s="7"/>
      <c r="B29" s="6"/>
      <c r="C29" s="6"/>
      <c r="D29" s="6"/>
      <c r="E29" s="6"/>
      <c r="F29" s="6"/>
      <c r="G29" s="6"/>
      <c r="H29" s="6"/>
      <c r="I29" s="6"/>
      <c r="J29" s="6"/>
      <c r="K29" s="6"/>
    </row>
    <row r="30" spans="1:11" ht="12.75" customHeight="1">
      <c r="A30" s="650" t="s">
        <v>16</v>
      </c>
      <c r="B30" s="651"/>
      <c r="C30" s="651"/>
      <c r="D30" s="651"/>
      <c r="E30" s="651"/>
      <c r="F30" s="651"/>
      <c r="G30" s="651"/>
      <c r="H30" s="651"/>
      <c r="I30" s="651"/>
      <c r="J30" s="651"/>
      <c r="K30" s="651"/>
    </row>
    <row r="31" spans="1:11" ht="12.75" customHeight="1">
      <c r="A31" s="652" t="s">
        <v>17</v>
      </c>
      <c r="B31" s="653"/>
      <c r="C31" s="653"/>
      <c r="D31" s="653"/>
      <c r="E31" s="653"/>
      <c r="F31" s="653"/>
      <c r="G31" s="653"/>
      <c r="H31" s="653"/>
      <c r="I31" s="653"/>
      <c r="J31" s="653"/>
      <c r="K31" s="653"/>
    </row>
    <row r="32" spans="1:11" ht="12.75" customHeight="1">
      <c r="A32" s="650" t="s">
        <v>18</v>
      </c>
      <c r="B32" s="650"/>
      <c r="C32" s="650"/>
      <c r="D32" s="650"/>
      <c r="E32" s="650"/>
      <c r="F32" s="650"/>
      <c r="G32" s="650"/>
      <c r="H32" s="650"/>
      <c r="I32" s="650"/>
      <c r="J32" s="650"/>
      <c r="K32" s="650"/>
    </row>
    <row r="33" spans="1:11" ht="12.75" customHeight="1">
      <c r="A33" s="650" t="s">
        <v>19</v>
      </c>
      <c r="B33" s="650"/>
      <c r="C33" s="650"/>
      <c r="D33" s="650"/>
      <c r="E33" s="650"/>
      <c r="F33" s="650"/>
      <c r="G33" s="650"/>
      <c r="H33" s="650"/>
      <c r="I33" s="650"/>
      <c r="J33" s="650"/>
      <c r="K33" s="650"/>
    </row>
    <row r="34" spans="1:11" ht="12.75" customHeight="1"/>
    <row r="35" spans="1:11" ht="12.75" customHeight="1">
      <c r="A35" s="639" t="s">
        <v>20</v>
      </c>
      <c r="B35" s="640"/>
      <c r="C35" s="640"/>
      <c r="D35" s="640"/>
      <c r="E35" s="640"/>
      <c r="F35" s="640"/>
      <c r="G35" s="640"/>
      <c r="H35" s="640"/>
      <c r="I35" s="640"/>
      <c r="J35" s="640"/>
      <c r="K35" s="640"/>
    </row>
    <row r="36" spans="1:11" ht="12.75" customHeight="1"/>
    <row r="37" spans="1:11" ht="12.75" customHeight="1">
      <c r="A37" s="642" t="s">
        <v>803</v>
      </c>
      <c r="B37" s="642"/>
      <c r="C37" s="642"/>
      <c r="D37" s="642"/>
      <c r="E37" s="642"/>
      <c r="F37" s="642"/>
      <c r="G37" s="642"/>
      <c r="H37" s="642"/>
      <c r="I37" s="642"/>
      <c r="J37" s="642"/>
      <c r="K37" s="642"/>
    </row>
    <row r="38" spans="1:11" ht="12.75" customHeight="1">
      <c r="A38" s="615"/>
      <c r="B38" s="609"/>
      <c r="C38" s="609"/>
      <c r="D38" s="609"/>
      <c r="E38" s="609"/>
      <c r="F38" s="609"/>
      <c r="G38" s="609"/>
      <c r="H38" s="609"/>
      <c r="I38" s="609"/>
      <c r="J38" s="609"/>
      <c r="K38" s="609"/>
    </row>
    <row r="39" spans="1:11" ht="12.75" customHeight="1">
      <c r="A39" s="649" t="s">
        <v>804</v>
      </c>
      <c r="B39" s="642"/>
      <c r="C39" s="642"/>
      <c r="D39" s="642"/>
      <c r="E39" s="642"/>
      <c r="F39" s="642"/>
      <c r="G39" s="642"/>
      <c r="H39" s="642"/>
      <c r="I39" s="642"/>
      <c r="J39" s="642"/>
      <c r="K39" s="642"/>
    </row>
    <row r="40" spans="1:11" ht="12.75" customHeight="1">
      <c r="A40" s="649" t="s">
        <v>805</v>
      </c>
      <c r="B40" s="642"/>
      <c r="C40" s="642"/>
      <c r="D40" s="642"/>
      <c r="E40" s="642"/>
      <c r="F40" s="642"/>
      <c r="G40" s="642"/>
      <c r="H40" s="642"/>
      <c r="I40" s="642"/>
      <c r="J40" s="642"/>
      <c r="K40" s="642"/>
    </row>
    <row r="41" spans="1:11" ht="12.75" customHeight="1">
      <c r="A41" s="649" t="s">
        <v>806</v>
      </c>
      <c r="B41" s="642"/>
      <c r="C41" s="642"/>
      <c r="D41" s="642"/>
      <c r="E41" s="642"/>
      <c r="F41" s="642"/>
      <c r="G41" s="642"/>
      <c r="H41" s="642"/>
      <c r="I41" s="642"/>
      <c r="J41" s="642"/>
      <c r="K41" s="642"/>
    </row>
    <row r="42" spans="1:11" ht="12.75" customHeight="1">
      <c r="A42" s="649" t="s">
        <v>807</v>
      </c>
      <c r="B42" s="642"/>
      <c r="C42" s="642"/>
      <c r="D42" s="642"/>
      <c r="E42" s="642"/>
      <c r="F42" s="642"/>
      <c r="G42" s="642"/>
      <c r="H42" s="642"/>
      <c r="I42" s="642"/>
      <c r="J42" s="642"/>
      <c r="K42" s="642"/>
    </row>
    <row r="43" spans="1:11" ht="12.75" customHeight="1">
      <c r="A43" s="642" t="s">
        <v>26</v>
      </c>
      <c r="B43" s="642"/>
      <c r="C43" s="642"/>
      <c r="D43" s="642"/>
      <c r="E43" s="642"/>
      <c r="F43" s="642"/>
      <c r="G43" s="642"/>
      <c r="H43" s="642"/>
      <c r="I43" s="642"/>
      <c r="J43" s="642"/>
      <c r="K43" s="642"/>
    </row>
    <row r="44" spans="1:11" ht="12.75" customHeight="1">
      <c r="A44" s="615"/>
      <c r="B44" s="609"/>
      <c r="C44" s="609"/>
      <c r="D44" s="609"/>
      <c r="E44" s="609"/>
      <c r="F44" s="609"/>
      <c r="G44" s="609"/>
      <c r="H44" s="609"/>
      <c r="I44" s="609"/>
      <c r="J44" s="609"/>
      <c r="K44" s="609"/>
    </row>
    <row r="45" spans="1:11" ht="12.75" customHeight="1">
      <c r="A45" s="649" t="s">
        <v>808</v>
      </c>
      <c r="B45" s="642"/>
      <c r="C45" s="642"/>
      <c r="D45" s="642"/>
      <c r="E45" s="642"/>
      <c r="F45" s="642"/>
      <c r="G45" s="642"/>
      <c r="H45" s="642"/>
      <c r="I45" s="642"/>
      <c r="J45" s="642"/>
      <c r="K45" s="642"/>
    </row>
    <row r="46" spans="1:11" ht="12.75" customHeight="1"/>
    <row r="47" spans="1:11" ht="12.75" customHeight="1">
      <c r="A47" s="649" t="s">
        <v>810</v>
      </c>
      <c r="B47" s="642"/>
      <c r="C47" s="642"/>
      <c r="D47" s="642"/>
      <c r="E47" s="642"/>
      <c r="F47" s="642"/>
      <c r="G47" s="642"/>
      <c r="H47" s="642"/>
      <c r="I47" s="642"/>
      <c r="J47" s="642"/>
      <c r="K47" s="642"/>
    </row>
    <row r="48" spans="1:11" ht="12.75" customHeight="1">
      <c r="A48" s="649" t="s">
        <v>811</v>
      </c>
      <c r="B48" s="642"/>
      <c r="C48" s="642"/>
      <c r="D48" s="642"/>
      <c r="E48" s="642"/>
      <c r="F48" s="642"/>
      <c r="G48" s="642"/>
      <c r="H48" s="642"/>
      <c r="I48" s="642"/>
      <c r="J48" s="642"/>
      <c r="K48" s="642"/>
    </row>
    <row r="49" spans="1:11" ht="12.75" customHeight="1">
      <c r="A49" s="649" t="s">
        <v>812</v>
      </c>
      <c r="B49" s="642"/>
      <c r="C49" s="642"/>
      <c r="D49" s="642"/>
      <c r="E49" s="642"/>
      <c r="F49" s="642"/>
      <c r="G49" s="642"/>
      <c r="H49" s="642"/>
      <c r="I49" s="642"/>
      <c r="J49" s="642"/>
      <c r="K49" s="642"/>
    </row>
    <row r="50" spans="1:11" ht="12.75" customHeight="1">
      <c r="A50" s="615"/>
      <c r="B50" s="609"/>
      <c r="C50" s="609"/>
      <c r="D50" s="609"/>
      <c r="E50" s="609"/>
      <c r="F50" s="609"/>
      <c r="G50" s="609"/>
      <c r="H50" s="609"/>
      <c r="I50" s="609"/>
      <c r="J50" s="609"/>
      <c r="K50" s="609"/>
    </row>
    <row r="51" spans="1:11" ht="12.75" customHeight="1">
      <c r="A51" s="649" t="s">
        <v>809</v>
      </c>
      <c r="B51" s="649"/>
      <c r="C51" s="649"/>
      <c r="D51" s="649"/>
      <c r="E51" s="649"/>
      <c r="F51" s="649"/>
      <c r="G51" s="649"/>
      <c r="H51" s="649"/>
      <c r="I51" s="649"/>
      <c r="J51" s="649"/>
      <c r="K51" s="649"/>
    </row>
    <row r="52" spans="1:11" ht="12.75" customHeight="1">
      <c r="A52" s="615"/>
      <c r="B52" s="609"/>
      <c r="C52" s="609"/>
      <c r="D52" s="609"/>
      <c r="E52" s="609"/>
      <c r="F52" s="609"/>
      <c r="G52" s="609"/>
      <c r="H52" s="609"/>
      <c r="I52" s="609"/>
      <c r="J52" s="609"/>
      <c r="K52" s="609"/>
    </row>
    <row r="53" spans="1:11" ht="12.75" customHeight="1">
      <c r="A53" s="649" t="s">
        <v>813</v>
      </c>
      <c r="B53" s="642"/>
      <c r="C53" s="642"/>
      <c r="D53" s="642"/>
      <c r="E53" s="642"/>
      <c r="F53" s="642"/>
      <c r="G53" s="642"/>
      <c r="H53" s="642"/>
      <c r="I53" s="642"/>
      <c r="J53" s="642"/>
      <c r="K53" s="642"/>
    </row>
    <row r="54" spans="1:11" ht="12.75" customHeight="1">
      <c r="A54" s="649" t="s">
        <v>814</v>
      </c>
      <c r="B54" s="642"/>
      <c r="C54" s="642"/>
      <c r="D54" s="642"/>
      <c r="E54" s="642"/>
      <c r="F54" s="642"/>
      <c r="G54" s="642"/>
      <c r="H54" s="642"/>
      <c r="I54" s="642"/>
      <c r="J54" s="642"/>
      <c r="K54" s="642"/>
    </row>
    <row r="55" spans="1:11" ht="12.75" customHeight="1">
      <c r="A55" s="649" t="s">
        <v>815</v>
      </c>
      <c r="B55" s="642"/>
      <c r="C55" s="642"/>
      <c r="D55" s="642"/>
      <c r="E55" s="642"/>
      <c r="F55" s="642"/>
      <c r="G55" s="642"/>
      <c r="H55" s="642"/>
      <c r="I55" s="642"/>
      <c r="J55" s="642"/>
      <c r="K55" s="642"/>
    </row>
    <row r="56" spans="1:11" ht="12.75" customHeight="1"/>
    <row r="57" spans="1:11" ht="12.75" customHeight="1">
      <c r="A57" s="642" t="s">
        <v>817</v>
      </c>
      <c r="B57" s="642"/>
      <c r="C57" s="642"/>
      <c r="D57" s="642"/>
      <c r="E57" s="642"/>
      <c r="F57" s="642"/>
      <c r="G57" s="642"/>
      <c r="H57" s="642"/>
      <c r="I57" s="642"/>
      <c r="J57" s="642"/>
      <c r="K57" s="642"/>
    </row>
    <row r="58" spans="1:11">
      <c r="A58" s="649" t="s">
        <v>816</v>
      </c>
      <c r="B58" s="642"/>
      <c r="C58" s="642"/>
      <c r="D58" s="642"/>
      <c r="E58" s="642"/>
      <c r="F58" s="642"/>
      <c r="G58" s="642"/>
      <c r="H58" s="642"/>
      <c r="I58" s="642"/>
      <c r="J58" s="642"/>
      <c r="K58" s="642"/>
    </row>
    <row r="59" spans="1:11" ht="12.75" customHeight="1"/>
    <row r="60" spans="1:11">
      <c r="A60" s="649" t="s">
        <v>818</v>
      </c>
      <c r="B60" s="649"/>
      <c r="C60" s="649"/>
      <c r="D60" s="649"/>
      <c r="E60" s="649"/>
      <c r="F60" s="649"/>
      <c r="G60" s="649"/>
      <c r="H60" s="649"/>
      <c r="I60" s="649"/>
      <c r="J60" s="649"/>
      <c r="K60" s="649"/>
    </row>
    <row r="61" spans="1:11" ht="12.75" customHeight="1"/>
    <row r="62" spans="1:11">
      <c r="A62" s="649" t="s">
        <v>819</v>
      </c>
      <c r="B62" s="642"/>
      <c r="C62" s="642"/>
      <c r="D62" s="642"/>
      <c r="E62" s="642"/>
      <c r="F62" s="642"/>
      <c r="G62" s="642"/>
      <c r="H62" s="642"/>
      <c r="I62" s="642"/>
      <c r="J62" s="642"/>
      <c r="K62" s="642"/>
    </row>
    <row r="63" spans="1:11">
      <c r="A63" s="649" t="s">
        <v>820</v>
      </c>
      <c r="B63" s="642"/>
      <c r="C63" s="642"/>
      <c r="D63" s="642"/>
      <c r="E63" s="642"/>
      <c r="F63" s="642"/>
      <c r="G63" s="642"/>
      <c r="H63" s="642"/>
      <c r="I63" s="642"/>
      <c r="J63" s="642"/>
      <c r="K63" s="642"/>
    </row>
    <row r="65" spans="1:11" ht="12.75" customHeight="1">
      <c r="A65" s="8"/>
      <c r="B65" s="9"/>
      <c r="C65" s="9"/>
      <c r="D65" s="9"/>
      <c r="E65" s="9"/>
      <c r="F65" s="9"/>
      <c r="G65" s="9"/>
      <c r="H65" s="9"/>
      <c r="I65" s="9"/>
      <c r="J65" s="9"/>
      <c r="K65" s="9"/>
    </row>
    <row r="66" spans="1:11" s="2" customFormat="1" ht="17.100000000000001" customHeight="1">
      <c r="A66" s="639" t="s">
        <v>599</v>
      </c>
      <c r="B66" s="639"/>
      <c r="C66" s="639"/>
      <c r="D66" s="639"/>
      <c r="E66" s="639"/>
      <c r="F66" s="639"/>
      <c r="G66" s="639"/>
      <c r="H66" s="639"/>
      <c r="I66" s="639"/>
      <c r="J66" s="639"/>
      <c r="K66" s="639"/>
    </row>
    <row r="68" spans="1:11" ht="29.1" customHeight="1">
      <c r="A68" s="642" t="s">
        <v>39</v>
      </c>
      <c r="B68" s="642"/>
      <c r="C68" s="642"/>
      <c r="D68" s="642"/>
      <c r="E68" s="642"/>
      <c r="F68" s="642"/>
      <c r="G68" s="642"/>
      <c r="H68" s="642"/>
      <c r="I68" s="642"/>
      <c r="J68" s="642"/>
      <c r="K68" s="642"/>
    </row>
    <row r="70" spans="1:11" ht="15" customHeight="1">
      <c r="A70" s="649" t="s">
        <v>40</v>
      </c>
      <c r="B70" s="649"/>
      <c r="C70" s="10">
        <f>SUM(C71:C72)</f>
        <v>1250000</v>
      </c>
      <c r="D70" s="9"/>
      <c r="E70" s="9"/>
      <c r="F70" s="9"/>
      <c r="G70" s="9"/>
      <c r="H70" s="9"/>
      <c r="I70" s="9"/>
      <c r="J70" s="9"/>
      <c r="K70" s="9"/>
    </row>
    <row r="71" spans="1:11" ht="15" customHeight="1">
      <c r="A71" s="1173" t="s">
        <v>41</v>
      </c>
      <c r="B71" s="1173"/>
      <c r="C71" s="11">
        <v>1250000</v>
      </c>
    </row>
    <row r="72" spans="1:11" ht="15" customHeight="1">
      <c r="A72" s="1173" t="s">
        <v>42</v>
      </c>
      <c r="B72" s="1173"/>
      <c r="C72" s="11">
        <v>0</v>
      </c>
    </row>
    <row r="73" spans="1:11" ht="15" customHeight="1">
      <c r="A73" s="1223" t="s">
        <v>43</v>
      </c>
      <c r="B73" s="1223"/>
      <c r="C73" s="12" t="s">
        <v>624</v>
      </c>
    </row>
    <row r="75" spans="1:11" ht="29.1" hidden="1" customHeight="1">
      <c r="A75" s="1224" t="s">
        <v>787</v>
      </c>
      <c r="B75" s="1185"/>
      <c r="C75" s="1185"/>
      <c r="D75" s="1185"/>
      <c r="E75" s="1185"/>
      <c r="F75" s="1185"/>
      <c r="G75" s="1185"/>
      <c r="H75" s="1185"/>
      <c r="I75" s="1185"/>
      <c r="J75" s="1185"/>
      <c r="K75" s="1185"/>
    </row>
    <row r="77" spans="1:11" s="2" customFormat="1" ht="48" customHeight="1">
      <c r="A77" s="639" t="s">
        <v>600</v>
      </c>
      <c r="B77" s="640"/>
      <c r="C77" s="640"/>
      <c r="D77" s="640"/>
      <c r="E77" s="640"/>
      <c r="F77" s="640"/>
      <c r="G77" s="640"/>
      <c r="H77" s="640"/>
      <c r="I77" s="640"/>
      <c r="J77" s="640"/>
      <c r="K77" s="640"/>
    </row>
    <row r="79" spans="1:11" ht="30.75" customHeight="1">
      <c r="A79" s="639" t="s">
        <v>837</v>
      </c>
      <c r="B79" s="640"/>
      <c r="C79" s="640"/>
      <c r="D79" s="640"/>
      <c r="E79" s="640"/>
      <c r="F79" s="640"/>
      <c r="G79" s="640"/>
      <c r="H79" s="640"/>
      <c r="I79" s="640"/>
      <c r="J79" s="640"/>
      <c r="K79" s="640"/>
    </row>
    <row r="84" spans="1:11" ht="17.100000000000001" customHeight="1">
      <c r="A84" s="639" t="s">
        <v>822</v>
      </c>
      <c r="B84" s="640"/>
      <c r="C84" s="640"/>
      <c r="D84" s="640"/>
      <c r="E84" s="640"/>
      <c r="F84" s="640"/>
      <c r="G84" s="640"/>
      <c r="H84" s="640"/>
      <c r="I84" s="640"/>
      <c r="J84" s="640"/>
      <c r="K84" s="640"/>
    </row>
    <row r="86" spans="1:11" ht="30.75" customHeight="1">
      <c r="A86" s="1174" t="s">
        <v>601</v>
      </c>
      <c r="B86" s="640"/>
      <c r="C86" s="640"/>
      <c r="D86" s="640"/>
      <c r="E86" s="640"/>
      <c r="F86" s="640"/>
      <c r="G86" s="640"/>
      <c r="H86" s="640"/>
      <c r="I86" s="640"/>
      <c r="J86" s="640"/>
      <c r="K86" s="640"/>
    </row>
    <row r="89" spans="1:11" ht="17.100000000000001" customHeight="1">
      <c r="A89" s="768" t="s">
        <v>209</v>
      </c>
      <c r="B89" s="768"/>
      <c r="C89" s="768"/>
      <c r="D89" s="768"/>
      <c r="E89" s="768"/>
      <c r="F89" s="768"/>
      <c r="G89" s="768"/>
      <c r="H89" s="768"/>
      <c r="I89" s="768"/>
      <c r="J89" s="768"/>
      <c r="K89" s="768"/>
    </row>
    <row r="90" spans="1:11" ht="17.100000000000001" customHeight="1">
      <c r="A90" s="768" t="s">
        <v>823</v>
      </c>
      <c r="B90" s="768"/>
      <c r="C90" s="768"/>
      <c r="D90" s="768"/>
      <c r="E90" s="768"/>
      <c r="F90" s="768"/>
      <c r="G90" s="768"/>
      <c r="H90" s="768"/>
      <c r="I90" s="768"/>
      <c r="J90" s="768"/>
      <c r="K90" s="768"/>
    </row>
    <row r="91" spans="1:11" ht="17.100000000000001" customHeight="1">
      <c r="A91" s="768" t="s">
        <v>233</v>
      </c>
      <c r="B91" s="768"/>
      <c r="C91" s="768"/>
      <c r="D91" s="768"/>
      <c r="E91" s="768"/>
      <c r="F91" s="768"/>
      <c r="G91" s="768"/>
      <c r="H91" s="768"/>
      <c r="I91" s="768"/>
      <c r="J91" s="768"/>
      <c r="K91" s="768"/>
    </row>
    <row r="92" spans="1:11" ht="15" customHeight="1" thickBot="1">
      <c r="A92" s="73"/>
      <c r="B92" s="73"/>
      <c r="C92" s="74"/>
      <c r="D92" s="74"/>
      <c r="E92" s="75"/>
      <c r="F92" s="74"/>
      <c r="G92" s="75"/>
      <c r="H92" s="75"/>
      <c r="I92" s="75"/>
      <c r="J92" s="76"/>
      <c r="K92" s="76" t="s">
        <v>211</v>
      </c>
    </row>
    <row r="93" spans="1:11" s="78" customFormat="1" ht="40.5" customHeight="1">
      <c r="A93" s="769" t="s">
        <v>212</v>
      </c>
      <c r="B93" s="770"/>
      <c r="C93" s="769" t="s">
        <v>213</v>
      </c>
      <c r="D93" s="726"/>
      <c r="E93" s="77" t="s">
        <v>214</v>
      </c>
      <c r="F93" s="773" t="s">
        <v>215</v>
      </c>
      <c r="G93" s="774"/>
      <c r="H93" s="773" t="s">
        <v>824</v>
      </c>
      <c r="I93" s="775"/>
      <c r="J93" s="773" t="s">
        <v>825</v>
      </c>
      <c r="K93" s="775"/>
    </row>
    <row r="94" spans="1:11" s="78" customFormat="1" ht="18" customHeight="1" thickBot="1">
      <c r="A94" s="771"/>
      <c r="B94" s="772"/>
      <c r="C94" s="776" t="s">
        <v>218</v>
      </c>
      <c r="D94" s="755"/>
      <c r="E94" s="79" t="s">
        <v>70</v>
      </c>
      <c r="F94" s="80" t="s">
        <v>219</v>
      </c>
      <c r="G94" s="79" t="s">
        <v>70</v>
      </c>
      <c r="H94" s="80" t="s">
        <v>219</v>
      </c>
      <c r="I94" s="79" t="s">
        <v>70</v>
      </c>
      <c r="J94" s="80" t="s">
        <v>219</v>
      </c>
      <c r="K94" s="79" t="s">
        <v>70</v>
      </c>
    </row>
    <row r="95" spans="1:11" s="71" customFormat="1" ht="21" customHeight="1">
      <c r="A95" s="763" t="s">
        <v>838</v>
      </c>
      <c r="B95" s="764"/>
      <c r="C95" s="767" t="s">
        <v>41</v>
      </c>
      <c r="D95" s="761"/>
      <c r="E95" s="752">
        <f t="shared" ref="E95:K103" si="0">E141</f>
        <v>1</v>
      </c>
      <c r="F95" s="857">
        <f t="shared" si="0"/>
        <v>0</v>
      </c>
      <c r="G95" s="752">
        <f t="shared" si="0"/>
        <v>2200</v>
      </c>
      <c r="H95" s="857">
        <f t="shared" si="0"/>
        <v>0</v>
      </c>
      <c r="I95" s="752">
        <f t="shared" si="0"/>
        <v>0</v>
      </c>
      <c r="J95" s="81">
        <f t="shared" si="0"/>
        <v>0</v>
      </c>
      <c r="K95" s="82">
        <f t="shared" si="0"/>
        <v>2200</v>
      </c>
    </row>
    <row r="96" spans="1:11" s="71" customFormat="1" ht="21" customHeight="1">
      <c r="A96" s="829"/>
      <c r="B96" s="830"/>
      <c r="C96" s="825" t="s">
        <v>42</v>
      </c>
      <c r="D96" s="826"/>
      <c r="E96" s="824"/>
      <c r="F96" s="858"/>
      <c r="G96" s="824"/>
      <c r="H96" s="858"/>
      <c r="I96" s="824"/>
      <c r="J96" s="152">
        <f t="shared" si="0"/>
        <v>0</v>
      </c>
      <c r="K96" s="153">
        <f t="shared" si="0"/>
        <v>0</v>
      </c>
    </row>
    <row r="97" spans="1:11" s="111" customFormat="1" ht="21" customHeight="1" thickBot="1">
      <c r="A97" s="765"/>
      <c r="B97" s="766"/>
      <c r="C97" s="827" t="s">
        <v>43</v>
      </c>
      <c r="D97" s="819"/>
      <c r="E97" s="753"/>
      <c r="F97" s="876"/>
      <c r="G97" s="753"/>
      <c r="H97" s="876"/>
      <c r="I97" s="753"/>
      <c r="J97" s="109" t="str">
        <f t="shared" si="0"/>
        <v>(0)</v>
      </c>
      <c r="K97" s="154" t="str">
        <f t="shared" si="0"/>
        <v>(0)</v>
      </c>
    </row>
    <row r="98" spans="1:11" s="71" customFormat="1" ht="17.100000000000001" customHeight="1">
      <c r="A98" s="756" t="s">
        <v>220</v>
      </c>
      <c r="B98" s="85" t="s">
        <v>221</v>
      </c>
      <c r="C98" s="820" t="s">
        <v>41</v>
      </c>
      <c r="D98" s="761"/>
      <c r="E98" s="821">
        <f>E144</f>
        <v>0</v>
      </c>
      <c r="F98" s="894">
        <f>F144</f>
        <v>0</v>
      </c>
      <c r="G98" s="1244">
        <f>G144</f>
        <v>0</v>
      </c>
      <c r="H98" s="894">
        <f>H144</f>
        <v>0</v>
      </c>
      <c r="I98" s="1244">
        <f>I144</f>
        <v>0</v>
      </c>
      <c r="J98" s="94">
        <f t="shared" si="0"/>
        <v>0</v>
      </c>
      <c r="K98" s="95">
        <f t="shared" si="0"/>
        <v>0</v>
      </c>
    </row>
    <row r="99" spans="1:11" s="71" customFormat="1" ht="17.100000000000001" customHeight="1">
      <c r="A99" s="828"/>
      <c r="B99" s="113" t="s">
        <v>222</v>
      </c>
      <c r="C99" s="816" t="s">
        <v>42</v>
      </c>
      <c r="D99" s="817"/>
      <c r="E99" s="822"/>
      <c r="F99" s="895"/>
      <c r="G99" s="1245"/>
      <c r="H99" s="895"/>
      <c r="I99" s="1245"/>
      <c r="J99" s="140">
        <f t="shared" si="0"/>
        <v>0</v>
      </c>
      <c r="K99" s="162">
        <f t="shared" si="0"/>
        <v>0</v>
      </c>
    </row>
    <row r="100" spans="1:11" s="111" customFormat="1" ht="17.100000000000001" customHeight="1" thickBot="1">
      <c r="A100" s="757"/>
      <c r="B100" s="114"/>
      <c r="C100" s="818" t="s">
        <v>43</v>
      </c>
      <c r="D100" s="819"/>
      <c r="E100" s="823"/>
      <c r="F100" s="896"/>
      <c r="G100" s="1246"/>
      <c r="H100" s="896"/>
      <c r="I100" s="1246"/>
      <c r="J100" s="115" t="str">
        <f t="shared" si="0"/>
        <v>(0)</v>
      </c>
      <c r="K100" s="163" t="str">
        <f t="shared" si="0"/>
        <v>(0)</v>
      </c>
    </row>
    <row r="101" spans="1:11" s="71" customFormat="1" ht="17.100000000000001" customHeight="1">
      <c r="A101" s="758"/>
      <c r="B101" s="85" t="s">
        <v>223</v>
      </c>
      <c r="C101" s="820" t="s">
        <v>41</v>
      </c>
      <c r="D101" s="761"/>
      <c r="E101" s="821">
        <f>E147</f>
        <v>0</v>
      </c>
      <c r="F101" s="894">
        <f>F147</f>
        <v>0</v>
      </c>
      <c r="G101" s="821">
        <f>G147</f>
        <v>0</v>
      </c>
      <c r="H101" s="894">
        <f>H147</f>
        <v>0</v>
      </c>
      <c r="I101" s="821">
        <f>I147</f>
        <v>0</v>
      </c>
      <c r="J101" s="94">
        <f t="shared" si="0"/>
        <v>0</v>
      </c>
      <c r="K101" s="95">
        <f t="shared" si="0"/>
        <v>0</v>
      </c>
    </row>
    <row r="102" spans="1:11" s="71" customFormat="1" ht="17.100000000000001" customHeight="1">
      <c r="A102" s="758"/>
      <c r="B102" s="113" t="s">
        <v>224</v>
      </c>
      <c r="C102" s="834" t="s">
        <v>42</v>
      </c>
      <c r="D102" s="826"/>
      <c r="E102" s="822"/>
      <c r="F102" s="895"/>
      <c r="G102" s="822"/>
      <c r="H102" s="895"/>
      <c r="I102" s="822"/>
      <c r="J102" s="140">
        <f t="shared" si="0"/>
        <v>0</v>
      </c>
      <c r="K102" s="162">
        <f t="shared" si="0"/>
        <v>0</v>
      </c>
    </row>
    <row r="103" spans="1:11" s="111" customFormat="1" ht="17.100000000000001" customHeight="1" thickBot="1">
      <c r="A103" s="759"/>
      <c r="B103" s="117"/>
      <c r="C103" s="818" t="s">
        <v>43</v>
      </c>
      <c r="D103" s="819"/>
      <c r="E103" s="823"/>
      <c r="F103" s="896"/>
      <c r="G103" s="823"/>
      <c r="H103" s="896"/>
      <c r="I103" s="823"/>
      <c r="J103" s="115" t="str">
        <f t="shared" si="0"/>
        <v>(0)</v>
      </c>
      <c r="K103" s="163" t="str">
        <f t="shared" si="0"/>
        <v>(0)</v>
      </c>
    </row>
    <row r="104" spans="1:11" s="71" customFormat="1" ht="21" customHeight="1">
      <c r="A104" s="791" t="s">
        <v>839</v>
      </c>
      <c r="B104" s="835"/>
      <c r="C104" s="795" t="s">
        <v>41</v>
      </c>
      <c r="D104" s="761"/>
      <c r="E104" s="781">
        <f t="shared" ref="E104:K104" si="1">(E95+E98)-E101</f>
        <v>1</v>
      </c>
      <c r="F104" s="796">
        <f t="shared" si="1"/>
        <v>0</v>
      </c>
      <c r="G104" s="781">
        <f t="shared" si="1"/>
        <v>2200</v>
      </c>
      <c r="H104" s="796">
        <f t="shared" si="1"/>
        <v>0</v>
      </c>
      <c r="I104" s="781">
        <f t="shared" si="1"/>
        <v>0</v>
      </c>
      <c r="J104" s="97">
        <f t="shared" si="1"/>
        <v>0</v>
      </c>
      <c r="K104" s="98">
        <f t="shared" si="1"/>
        <v>2200</v>
      </c>
    </row>
    <row r="105" spans="1:11" s="71" customFormat="1" ht="21" customHeight="1">
      <c r="A105" s="836"/>
      <c r="B105" s="835"/>
      <c r="C105" s="832" t="s">
        <v>42</v>
      </c>
      <c r="D105" s="826"/>
      <c r="E105" s="837"/>
      <c r="F105" s="831"/>
      <c r="G105" s="837"/>
      <c r="H105" s="831"/>
      <c r="I105" s="837"/>
      <c r="J105" s="118">
        <f>(J96+J99)-J102</f>
        <v>0</v>
      </c>
      <c r="K105" s="119">
        <f>(K96+K99)-K102</f>
        <v>0</v>
      </c>
    </row>
    <row r="106" spans="1:11" s="111" customFormat="1" ht="21" customHeight="1" thickBot="1">
      <c r="A106" s="793"/>
      <c r="B106" s="794"/>
      <c r="C106" s="833" t="s">
        <v>43</v>
      </c>
      <c r="D106" s="819"/>
      <c r="E106" s="782"/>
      <c r="F106" s="797"/>
      <c r="G106" s="782"/>
      <c r="H106" s="797"/>
      <c r="I106" s="782"/>
      <c r="J106" s="120" t="s">
        <v>234</v>
      </c>
      <c r="K106" s="121" t="s">
        <v>617</v>
      </c>
    </row>
    <row r="107" spans="1:11" s="71" customFormat="1" ht="15" customHeight="1">
      <c r="A107" s="784" t="s">
        <v>225</v>
      </c>
      <c r="B107" s="786"/>
      <c r="C107" s="787"/>
      <c r="D107" s="787"/>
      <c r="E107" s="787"/>
      <c r="F107" s="787"/>
      <c r="G107" s="788"/>
      <c r="H107" s="760" t="s">
        <v>41</v>
      </c>
      <c r="I107" s="774"/>
      <c r="J107" s="94">
        <f>J153</f>
        <v>0</v>
      </c>
      <c r="K107" s="95">
        <f>K153</f>
        <v>0</v>
      </c>
    </row>
    <row r="108" spans="1:11" s="71" customFormat="1" ht="15" customHeight="1" thickBot="1">
      <c r="A108" s="785"/>
      <c r="B108" s="789"/>
      <c r="C108" s="789"/>
      <c r="D108" s="789"/>
      <c r="E108" s="789"/>
      <c r="F108" s="789"/>
      <c r="G108" s="790"/>
      <c r="H108" s="762" t="s">
        <v>42</v>
      </c>
      <c r="I108" s="780"/>
      <c r="J108" s="92">
        <f>J154</f>
        <v>0</v>
      </c>
      <c r="K108" s="93">
        <f>K154</f>
        <v>0</v>
      </c>
    </row>
    <row r="109" spans="1:11" s="101" customFormat="1" ht="17.100000000000001" customHeight="1">
      <c r="A109" s="777" t="s">
        <v>227</v>
      </c>
      <c r="B109" s="770"/>
      <c r="C109" s="770"/>
      <c r="D109" s="770"/>
      <c r="E109" s="770"/>
      <c r="F109" s="770"/>
      <c r="G109" s="778"/>
      <c r="H109" s="760" t="s">
        <v>41</v>
      </c>
      <c r="I109" s="774"/>
      <c r="J109" s="94">
        <f>J104-J107</f>
        <v>0</v>
      </c>
      <c r="K109" s="95">
        <f>K104-K107</f>
        <v>2200</v>
      </c>
    </row>
    <row r="110" spans="1:11" s="101" customFormat="1" ht="17.100000000000001" customHeight="1" thickBot="1">
      <c r="A110" s="771"/>
      <c r="B110" s="772"/>
      <c r="C110" s="772"/>
      <c r="D110" s="772"/>
      <c r="E110" s="772"/>
      <c r="F110" s="772"/>
      <c r="G110" s="779"/>
      <c r="H110" s="762" t="s">
        <v>42</v>
      </c>
      <c r="I110" s="780"/>
      <c r="J110" s="92">
        <f>J105-J108</f>
        <v>0</v>
      </c>
      <c r="K110" s="93">
        <f>K105-K108</f>
        <v>0</v>
      </c>
    </row>
    <row r="111" spans="1:11" s="101" customFormat="1" ht="17.100000000000001" customHeight="1">
      <c r="A111" s="777" t="s">
        <v>828</v>
      </c>
      <c r="B111" s="770"/>
      <c r="C111" s="770"/>
      <c r="D111" s="770"/>
      <c r="E111" s="770"/>
      <c r="F111" s="770"/>
      <c r="G111" s="778"/>
      <c r="H111" s="760" t="s">
        <v>41</v>
      </c>
      <c r="I111" s="774"/>
      <c r="J111" s="94">
        <f>J157</f>
        <v>0</v>
      </c>
      <c r="K111" s="95">
        <f>K157</f>
        <v>2189</v>
      </c>
    </row>
    <row r="112" spans="1:11" s="101" customFormat="1" ht="17.100000000000001" customHeight="1" thickBot="1">
      <c r="A112" s="771"/>
      <c r="B112" s="772"/>
      <c r="C112" s="772"/>
      <c r="D112" s="772"/>
      <c r="E112" s="772"/>
      <c r="F112" s="772"/>
      <c r="G112" s="779"/>
      <c r="H112" s="762" t="s">
        <v>42</v>
      </c>
      <c r="I112" s="780"/>
      <c r="J112" s="92">
        <f>J158</f>
        <v>0</v>
      </c>
      <c r="K112" s="93">
        <f>K158</f>
        <v>0</v>
      </c>
    </row>
    <row r="113" spans="1:11" s="101" customFormat="1" ht="17.100000000000001" customHeight="1">
      <c r="A113" s="777" t="s">
        <v>228</v>
      </c>
      <c r="B113" s="770"/>
      <c r="C113" s="770"/>
      <c r="D113" s="770"/>
      <c r="E113" s="770"/>
      <c r="F113" s="770"/>
      <c r="G113" s="778"/>
      <c r="H113" s="760" t="s">
        <v>41</v>
      </c>
      <c r="I113" s="774"/>
      <c r="J113" s="94">
        <f>J109-J111</f>
        <v>0</v>
      </c>
      <c r="K113" s="95">
        <f>K109-K111</f>
        <v>11</v>
      </c>
    </row>
    <row r="114" spans="1:11" s="101" customFormat="1" ht="17.100000000000001" customHeight="1" thickBot="1">
      <c r="A114" s="771"/>
      <c r="B114" s="772"/>
      <c r="C114" s="772"/>
      <c r="D114" s="772"/>
      <c r="E114" s="772"/>
      <c r="F114" s="772"/>
      <c r="G114" s="779"/>
      <c r="H114" s="762" t="s">
        <v>42</v>
      </c>
      <c r="I114" s="780"/>
      <c r="J114" s="92">
        <f>J110-J112</f>
        <v>0</v>
      </c>
      <c r="K114" s="93">
        <f>K110-K112</f>
        <v>0</v>
      </c>
    </row>
    <row r="115" spans="1:11" s="101" customFormat="1" ht="17.100000000000001" customHeight="1">
      <c r="A115" s="801" t="s">
        <v>829</v>
      </c>
      <c r="B115" s="770"/>
      <c r="C115" s="770"/>
      <c r="D115" s="802"/>
      <c r="E115" s="807" t="s">
        <v>229</v>
      </c>
      <c r="F115" s="808"/>
      <c r="G115" s="808"/>
      <c r="H115" s="808"/>
      <c r="I115" s="809"/>
      <c r="J115" s="102">
        <v>0</v>
      </c>
      <c r="K115" s="103">
        <f>(K111+K112)/(K95+K96)*100</f>
        <v>99.5</v>
      </c>
    </row>
    <row r="116" spans="1:11" s="101" customFormat="1" ht="17.100000000000001" customHeight="1">
      <c r="A116" s="803"/>
      <c r="B116" s="804"/>
      <c r="C116" s="804"/>
      <c r="D116" s="805"/>
      <c r="E116" s="810" t="s">
        <v>230</v>
      </c>
      <c r="F116" s="811"/>
      <c r="G116" s="811"/>
      <c r="H116" s="811"/>
      <c r="I116" s="812"/>
      <c r="J116" s="104">
        <v>0</v>
      </c>
      <c r="K116" s="105">
        <f>(K111+K112)/(K104+K105)*100</f>
        <v>99.5</v>
      </c>
    </row>
    <row r="117" spans="1:11" s="101" customFormat="1" ht="17.100000000000001" customHeight="1" thickBot="1">
      <c r="A117" s="771"/>
      <c r="B117" s="772"/>
      <c r="C117" s="772"/>
      <c r="D117" s="806"/>
      <c r="E117" s="813" t="s">
        <v>231</v>
      </c>
      <c r="F117" s="814"/>
      <c r="G117" s="814"/>
      <c r="H117" s="814"/>
      <c r="I117" s="815"/>
      <c r="J117" s="106">
        <v>0</v>
      </c>
      <c r="K117" s="107">
        <f>(K111+K112)/(K109+K110)*100</f>
        <v>99.5</v>
      </c>
    </row>
    <row r="118" spans="1:11" s="101" customFormat="1" ht="33.950000000000003" customHeight="1" thickBot="1">
      <c r="A118" s="839" t="s">
        <v>862</v>
      </c>
      <c r="B118" s="840"/>
      <c r="C118" s="840"/>
      <c r="D118" s="840"/>
      <c r="E118" s="840"/>
      <c r="F118" s="840"/>
      <c r="G118" s="841"/>
      <c r="H118" s="842" t="s">
        <v>43</v>
      </c>
      <c r="I118" s="843"/>
      <c r="J118" s="124" t="str">
        <f>J164</f>
        <v>(0)</v>
      </c>
      <c r="K118" s="503" t="s">
        <v>759</v>
      </c>
    </row>
    <row r="119" spans="1:11" s="101" customFormat="1" ht="17.100000000000001" customHeight="1">
      <c r="A119" s="801" t="s">
        <v>863</v>
      </c>
      <c r="B119" s="770"/>
      <c r="C119" s="770"/>
      <c r="D119" s="802"/>
      <c r="E119" s="807" t="s">
        <v>240</v>
      </c>
      <c r="F119" s="808"/>
      <c r="G119" s="808"/>
      <c r="H119" s="808"/>
      <c r="I119" s="809"/>
      <c r="J119" s="126" t="str">
        <f>J165</f>
        <v>(0)</v>
      </c>
      <c r="K119" s="504" t="s">
        <v>768</v>
      </c>
    </row>
    <row r="120" spans="1:11" s="101" customFormat="1" ht="17.100000000000001" customHeight="1" thickBot="1">
      <c r="A120" s="844"/>
      <c r="B120" s="845"/>
      <c r="C120" s="845"/>
      <c r="D120" s="806"/>
      <c r="E120" s="870" t="s">
        <v>237</v>
      </c>
      <c r="F120" s="871"/>
      <c r="G120" s="871"/>
      <c r="H120" s="871"/>
      <c r="I120" s="872"/>
      <c r="J120" s="128" t="str">
        <f>J166</f>
        <v>(0)</v>
      </c>
      <c r="K120" s="505" t="s">
        <v>768</v>
      </c>
    </row>
    <row r="121" spans="1:11" s="101" customFormat="1" ht="18.75" customHeight="1">
      <c r="A121" s="873" t="s">
        <v>241</v>
      </c>
      <c r="B121" s="874"/>
      <c r="C121" s="874"/>
      <c r="D121" s="874"/>
      <c r="E121" s="874"/>
      <c r="F121" s="874"/>
      <c r="G121" s="874"/>
      <c r="H121" s="874"/>
      <c r="I121" s="874"/>
      <c r="J121" s="874"/>
      <c r="K121" s="875"/>
    </row>
    <row r="122" spans="1:11" s="101" customFormat="1" ht="12.75" customHeight="1">
      <c r="A122" s="130"/>
      <c r="B122" s="131"/>
      <c r="C122" s="131"/>
      <c r="D122" s="131"/>
      <c r="E122" s="131"/>
      <c r="F122" s="131"/>
      <c r="G122" s="131"/>
      <c r="H122" s="131"/>
      <c r="I122" s="131"/>
      <c r="J122" s="131"/>
      <c r="K122" s="132"/>
    </row>
    <row r="123" spans="1:11" s="101" customFormat="1" ht="12.75" customHeight="1">
      <c r="A123" s="130"/>
      <c r="B123" s="131"/>
      <c r="C123" s="131"/>
      <c r="D123" s="131"/>
      <c r="E123" s="131"/>
      <c r="F123" s="131"/>
      <c r="G123" s="131"/>
      <c r="H123" s="131"/>
      <c r="I123" s="131"/>
      <c r="J123" s="131"/>
      <c r="K123" s="132"/>
    </row>
    <row r="124" spans="1:11" s="101" customFormat="1" ht="18.75" customHeight="1" thickBot="1">
      <c r="A124" s="867" t="s">
        <v>242</v>
      </c>
      <c r="B124" s="868"/>
      <c r="C124" s="868"/>
      <c r="D124" s="868"/>
      <c r="E124" s="868"/>
      <c r="F124" s="868"/>
      <c r="G124" s="868"/>
      <c r="H124" s="868"/>
      <c r="I124" s="868"/>
      <c r="J124" s="868"/>
      <c r="K124" s="869"/>
    </row>
    <row r="125" spans="1:11" s="101" customFormat="1" ht="12.75" customHeight="1">
      <c r="A125" s="133"/>
      <c r="B125" s="131"/>
      <c r="C125" s="131"/>
      <c r="D125" s="131"/>
      <c r="E125" s="131"/>
      <c r="F125" s="131"/>
      <c r="G125" s="131"/>
      <c r="H125" s="131"/>
      <c r="I125" s="131"/>
      <c r="J125" s="131"/>
      <c r="K125" s="134"/>
    </row>
    <row r="126" spans="1:11" ht="29.1" hidden="1" customHeight="1">
      <c r="A126" s="1224" t="s">
        <v>787</v>
      </c>
      <c r="B126" s="1185"/>
      <c r="C126" s="1185"/>
      <c r="D126" s="1185"/>
      <c r="E126" s="1185"/>
      <c r="F126" s="1185"/>
      <c r="G126" s="1185"/>
      <c r="H126" s="1185"/>
      <c r="I126" s="1185"/>
      <c r="J126" s="1185"/>
      <c r="K126" s="1185"/>
    </row>
    <row r="127" spans="1:11" s="101" customFormat="1" ht="12.75" customHeight="1">
      <c r="A127" s="255"/>
      <c r="B127" s="131"/>
      <c r="C127" s="131"/>
      <c r="D127" s="131"/>
      <c r="E127" s="131"/>
      <c r="F127" s="131"/>
      <c r="G127" s="131"/>
      <c r="H127" s="131"/>
      <c r="I127" s="131"/>
      <c r="J127" s="131"/>
      <c r="K127" s="134"/>
    </row>
    <row r="128" spans="1:11" s="101" customFormat="1" ht="12.75" customHeight="1">
      <c r="A128" s="255"/>
      <c r="B128" s="131"/>
      <c r="C128" s="131"/>
      <c r="D128" s="131"/>
      <c r="E128" s="131"/>
      <c r="F128" s="131"/>
      <c r="G128" s="131"/>
      <c r="H128" s="131"/>
      <c r="I128" s="131"/>
      <c r="J128" s="131"/>
      <c r="K128" s="134"/>
    </row>
    <row r="129" spans="1:11" s="101" customFormat="1" ht="12.75" customHeight="1">
      <c r="A129" s="255"/>
      <c r="B129" s="131"/>
      <c r="C129" s="131"/>
      <c r="D129" s="131"/>
      <c r="E129" s="131"/>
      <c r="F129" s="131"/>
      <c r="G129" s="131"/>
      <c r="H129" s="131"/>
      <c r="I129" s="131"/>
      <c r="J129" s="131"/>
      <c r="K129" s="134"/>
    </row>
    <row r="130" spans="1:11" s="101" customFormat="1" ht="12.75" customHeight="1">
      <c r="A130" s="255"/>
      <c r="B130" s="131"/>
      <c r="C130" s="131"/>
      <c r="D130" s="131"/>
      <c r="E130" s="131"/>
      <c r="F130" s="131"/>
      <c r="G130" s="131"/>
      <c r="H130" s="131"/>
      <c r="I130" s="131"/>
      <c r="J130" s="131"/>
      <c r="K130" s="134"/>
    </row>
    <row r="131" spans="1:11" s="101" customFormat="1" ht="12.75" customHeight="1">
      <c r="A131" s="255"/>
      <c r="B131" s="131"/>
      <c r="C131" s="131"/>
      <c r="D131" s="131"/>
      <c r="E131" s="131"/>
      <c r="F131" s="131"/>
      <c r="G131" s="131"/>
      <c r="H131" s="131"/>
      <c r="I131" s="131"/>
      <c r="J131" s="131"/>
      <c r="K131" s="134"/>
    </row>
    <row r="132" spans="1:11" s="101" customFormat="1" ht="12.75" customHeight="1">
      <c r="A132" s="255"/>
      <c r="B132" s="131"/>
      <c r="C132" s="131"/>
      <c r="D132" s="131"/>
      <c r="E132" s="131"/>
      <c r="F132" s="131"/>
      <c r="G132" s="131"/>
      <c r="H132" s="131"/>
      <c r="I132" s="131"/>
      <c r="J132" s="131"/>
      <c r="K132" s="134"/>
    </row>
    <row r="133" spans="1:11" s="101" customFormat="1" ht="12.75" customHeight="1">
      <c r="A133" s="255"/>
      <c r="B133" s="131"/>
      <c r="C133" s="131"/>
      <c r="D133" s="131"/>
      <c r="E133" s="131"/>
      <c r="F133" s="131"/>
      <c r="G133" s="131"/>
      <c r="H133" s="131"/>
      <c r="I133" s="131"/>
      <c r="J133" s="131"/>
      <c r="K133" s="134"/>
    </row>
    <row r="134" spans="1:11" ht="57.75" customHeight="1">
      <c r="A134" s="1174" t="s">
        <v>602</v>
      </c>
      <c r="B134" s="640"/>
      <c r="C134" s="640"/>
      <c r="D134" s="640"/>
      <c r="E134" s="640"/>
      <c r="F134" s="640"/>
      <c r="G134" s="640"/>
      <c r="H134" s="640"/>
      <c r="I134" s="640"/>
      <c r="J134" s="640"/>
      <c r="K134" s="640"/>
    </row>
    <row r="138" spans="1:11" ht="15" customHeight="1" thickBot="1">
      <c r="A138" s="73"/>
      <c r="B138" s="73"/>
      <c r="C138" s="74"/>
      <c r="D138" s="74"/>
      <c r="E138" s="75"/>
      <c r="F138" s="74"/>
      <c r="G138" s="75"/>
      <c r="H138" s="75"/>
      <c r="I138" s="75"/>
      <c r="J138" s="76"/>
      <c r="K138" s="76" t="s">
        <v>211</v>
      </c>
    </row>
    <row r="139" spans="1:11" s="78" customFormat="1" ht="40.5" customHeight="1">
      <c r="A139" s="922" t="s">
        <v>258</v>
      </c>
      <c r="B139" s="1021" t="s">
        <v>259</v>
      </c>
      <c r="C139" s="512" t="s">
        <v>213</v>
      </c>
      <c r="D139" s="922" t="s">
        <v>260</v>
      </c>
      <c r="E139" s="514" t="s">
        <v>214</v>
      </c>
      <c r="F139" s="773" t="s">
        <v>215</v>
      </c>
      <c r="G139" s="774"/>
      <c r="H139" s="773" t="s">
        <v>824</v>
      </c>
      <c r="I139" s="775"/>
      <c r="J139" s="773" t="s">
        <v>825</v>
      </c>
      <c r="K139" s="775"/>
    </row>
    <row r="140" spans="1:11" s="78" customFormat="1" ht="18" customHeight="1" thickBot="1">
      <c r="A140" s="892"/>
      <c r="B140" s="755"/>
      <c r="C140" s="513" t="s">
        <v>218</v>
      </c>
      <c r="D140" s="892"/>
      <c r="E140" s="79" t="s">
        <v>70</v>
      </c>
      <c r="F140" s="80" t="s">
        <v>219</v>
      </c>
      <c r="G140" s="79" t="s">
        <v>70</v>
      </c>
      <c r="H140" s="80" t="s">
        <v>219</v>
      </c>
      <c r="I140" s="79" t="s">
        <v>70</v>
      </c>
      <c r="J140" s="80" t="s">
        <v>219</v>
      </c>
      <c r="K140" s="79" t="s">
        <v>70</v>
      </c>
    </row>
    <row r="141" spans="1:11" s="71" customFormat="1" ht="21" customHeight="1">
      <c r="A141" s="914" t="s">
        <v>880</v>
      </c>
      <c r="B141" s="1020" t="s">
        <v>795</v>
      </c>
      <c r="C141" s="172" t="s">
        <v>41</v>
      </c>
      <c r="D141" s="917" t="s">
        <v>843</v>
      </c>
      <c r="E141" s="752">
        <v>1</v>
      </c>
      <c r="F141" s="857">
        <v>0</v>
      </c>
      <c r="G141" s="1260">
        <v>2200</v>
      </c>
      <c r="H141" s="1254">
        <v>0</v>
      </c>
      <c r="I141" s="1257">
        <v>0</v>
      </c>
      <c r="J141" s="455">
        <v>0</v>
      </c>
      <c r="K141" s="456">
        <v>2200</v>
      </c>
    </row>
    <row r="142" spans="1:11" s="71" customFormat="1" ht="21" customHeight="1">
      <c r="A142" s="915"/>
      <c r="B142" s="1083"/>
      <c r="C142" s="173" t="s">
        <v>42</v>
      </c>
      <c r="D142" s="918"/>
      <c r="E142" s="824"/>
      <c r="F142" s="858"/>
      <c r="G142" s="1261"/>
      <c r="H142" s="1255"/>
      <c r="I142" s="1258"/>
      <c r="J142" s="457">
        <v>0</v>
      </c>
      <c r="K142" s="458">
        <v>0</v>
      </c>
    </row>
    <row r="143" spans="1:11" s="71" customFormat="1" ht="21" customHeight="1" thickBot="1">
      <c r="A143" s="1019"/>
      <c r="B143" s="806"/>
      <c r="C143" s="174" t="s">
        <v>43</v>
      </c>
      <c r="D143" s="892"/>
      <c r="E143" s="753"/>
      <c r="F143" s="876"/>
      <c r="G143" s="1262"/>
      <c r="H143" s="1256"/>
      <c r="I143" s="1259"/>
      <c r="J143" s="459" t="s">
        <v>234</v>
      </c>
      <c r="K143" s="459" t="s">
        <v>234</v>
      </c>
    </row>
    <row r="144" spans="1:11" s="71" customFormat="1" ht="17.100000000000001" customHeight="1">
      <c r="A144" s="756" t="s">
        <v>220</v>
      </c>
      <c r="B144" s="517" t="s">
        <v>221</v>
      </c>
      <c r="C144" s="515" t="s">
        <v>41</v>
      </c>
      <c r="D144" s="949" t="s">
        <v>264</v>
      </c>
      <c r="E144" s="821">
        <v>0</v>
      </c>
      <c r="F144" s="894">
        <v>0</v>
      </c>
      <c r="G144" s="821">
        <v>0</v>
      </c>
      <c r="H144" s="894">
        <v>0</v>
      </c>
      <c r="I144" s="821">
        <v>0</v>
      </c>
      <c r="J144" s="94">
        <v>0</v>
      </c>
      <c r="K144" s="95">
        <v>0</v>
      </c>
    </row>
    <row r="145" spans="1:11" s="71" customFormat="1" ht="17.100000000000001" customHeight="1">
      <c r="A145" s="828"/>
      <c r="B145" s="891" t="s">
        <v>222</v>
      </c>
      <c r="C145" s="178" t="s">
        <v>42</v>
      </c>
      <c r="D145" s="950"/>
      <c r="E145" s="822"/>
      <c r="F145" s="895"/>
      <c r="G145" s="822"/>
      <c r="H145" s="895"/>
      <c r="I145" s="822"/>
      <c r="J145" s="140">
        <v>0</v>
      </c>
      <c r="K145" s="162">
        <v>0</v>
      </c>
    </row>
    <row r="146" spans="1:11" s="71" customFormat="1" ht="17.100000000000001" customHeight="1" thickBot="1">
      <c r="A146" s="757"/>
      <c r="B146" s="892"/>
      <c r="C146" s="179" t="s">
        <v>43</v>
      </c>
      <c r="D146" s="1018"/>
      <c r="E146" s="823"/>
      <c r="F146" s="896"/>
      <c r="G146" s="823"/>
      <c r="H146" s="896"/>
      <c r="I146" s="823"/>
      <c r="J146" s="180" t="s">
        <v>234</v>
      </c>
      <c r="K146" s="181" t="s">
        <v>234</v>
      </c>
    </row>
    <row r="147" spans="1:11" s="71" customFormat="1" ht="17.100000000000001" customHeight="1">
      <c r="A147" s="758"/>
      <c r="B147" s="517" t="s">
        <v>223</v>
      </c>
      <c r="C147" s="182" t="s">
        <v>41</v>
      </c>
      <c r="D147" s="949" t="s">
        <v>264</v>
      </c>
      <c r="E147" s="821">
        <v>0</v>
      </c>
      <c r="F147" s="894">
        <v>0</v>
      </c>
      <c r="G147" s="821">
        <v>0</v>
      </c>
      <c r="H147" s="894">
        <v>0</v>
      </c>
      <c r="I147" s="821">
        <v>0</v>
      </c>
      <c r="J147" s="94">
        <v>0</v>
      </c>
      <c r="K147" s="95">
        <v>0</v>
      </c>
    </row>
    <row r="148" spans="1:11" s="71" customFormat="1" ht="17.100000000000001" customHeight="1">
      <c r="A148" s="758"/>
      <c r="B148" s="891" t="s">
        <v>224</v>
      </c>
      <c r="C148" s="183" t="s">
        <v>42</v>
      </c>
      <c r="D148" s="950"/>
      <c r="E148" s="822"/>
      <c r="F148" s="895"/>
      <c r="G148" s="822"/>
      <c r="H148" s="895"/>
      <c r="I148" s="822"/>
      <c r="J148" s="140">
        <v>0</v>
      </c>
      <c r="K148" s="162">
        <v>0</v>
      </c>
    </row>
    <row r="149" spans="1:11" s="111" customFormat="1" ht="17.100000000000001" customHeight="1" thickBot="1">
      <c r="A149" s="759"/>
      <c r="B149" s="948"/>
      <c r="C149" s="117" t="s">
        <v>43</v>
      </c>
      <c r="D149" s="1018"/>
      <c r="E149" s="823"/>
      <c r="F149" s="896"/>
      <c r="G149" s="823"/>
      <c r="H149" s="896"/>
      <c r="I149" s="823"/>
      <c r="J149" s="180" t="s">
        <v>234</v>
      </c>
      <c r="K149" s="181" t="s">
        <v>234</v>
      </c>
    </row>
    <row r="150" spans="1:11" s="71" customFormat="1" ht="21" customHeight="1">
      <c r="A150" s="935" t="s">
        <v>880</v>
      </c>
      <c r="B150" s="935" t="s">
        <v>795</v>
      </c>
      <c r="C150" s="184" t="s">
        <v>41</v>
      </c>
      <c r="D150" s="941" t="s">
        <v>843</v>
      </c>
      <c r="E150" s="781">
        <f t="shared" ref="E150:J150" si="2">(E141+E144)-E147</f>
        <v>1</v>
      </c>
      <c r="F150" s="796">
        <f t="shared" si="2"/>
        <v>0</v>
      </c>
      <c r="G150" s="781">
        <f t="shared" si="2"/>
        <v>2200</v>
      </c>
      <c r="H150" s="796">
        <f t="shared" si="2"/>
        <v>0</v>
      </c>
      <c r="I150" s="1087">
        <f t="shared" si="2"/>
        <v>0</v>
      </c>
      <c r="J150" s="97">
        <f t="shared" si="2"/>
        <v>0</v>
      </c>
      <c r="K150" s="98">
        <f>(K141+K144)-K147</f>
        <v>2200</v>
      </c>
    </row>
    <row r="151" spans="1:11" s="71" customFormat="1" ht="21" customHeight="1">
      <c r="A151" s="936"/>
      <c r="B151" s="936"/>
      <c r="C151" s="185" t="s">
        <v>42</v>
      </c>
      <c r="D151" s="942"/>
      <c r="E151" s="837"/>
      <c r="F151" s="831"/>
      <c r="G151" s="837"/>
      <c r="H151" s="831"/>
      <c r="I151" s="1088"/>
      <c r="J151" s="118">
        <f>(J142+J145)-J148</f>
        <v>0</v>
      </c>
      <c r="K151" s="119">
        <f>(K142+K145)-K148</f>
        <v>0</v>
      </c>
    </row>
    <row r="152" spans="1:11" s="71" customFormat="1" ht="21" customHeight="1" thickBot="1">
      <c r="A152" s="1019"/>
      <c r="B152" s="1019"/>
      <c r="C152" s="186" t="s">
        <v>43</v>
      </c>
      <c r="D152" s="892"/>
      <c r="E152" s="782"/>
      <c r="F152" s="797"/>
      <c r="G152" s="782"/>
      <c r="H152" s="797"/>
      <c r="I152" s="1089"/>
      <c r="J152" s="120" t="s">
        <v>234</v>
      </c>
      <c r="K152" s="121" t="str">
        <f>K143</f>
        <v>(0)</v>
      </c>
    </row>
    <row r="153" spans="1:11" s="71" customFormat="1" ht="16.5" customHeight="1">
      <c r="A153" s="784" t="s">
        <v>225</v>
      </c>
      <c r="B153" s="927"/>
      <c r="C153" s="786"/>
      <c r="D153" s="786"/>
      <c r="E153" s="786"/>
      <c r="F153" s="786"/>
      <c r="G153" s="928"/>
      <c r="H153" s="760" t="s">
        <v>41</v>
      </c>
      <c r="I153" s="774"/>
      <c r="J153" s="94">
        <v>0</v>
      </c>
      <c r="K153" s="95">
        <v>0</v>
      </c>
    </row>
    <row r="154" spans="1:11" s="71" customFormat="1" ht="17.100000000000001" customHeight="1" thickBot="1">
      <c r="A154" s="785"/>
      <c r="B154" s="929"/>
      <c r="C154" s="930"/>
      <c r="D154" s="930"/>
      <c r="E154" s="930"/>
      <c r="F154" s="930"/>
      <c r="G154" s="931"/>
      <c r="H154" s="762" t="s">
        <v>42</v>
      </c>
      <c r="I154" s="780"/>
      <c r="J154" s="92">
        <v>0</v>
      </c>
      <c r="K154" s="93">
        <v>0</v>
      </c>
    </row>
    <row r="155" spans="1:11" s="101" customFormat="1" ht="17.100000000000001" customHeight="1">
      <c r="A155" s="777" t="s">
        <v>227</v>
      </c>
      <c r="B155" s="770"/>
      <c r="C155" s="770"/>
      <c r="D155" s="770"/>
      <c r="E155" s="770"/>
      <c r="F155" s="770"/>
      <c r="G155" s="778"/>
      <c r="H155" s="760" t="s">
        <v>41</v>
      </c>
      <c r="I155" s="774"/>
      <c r="J155" s="94">
        <f>J150-J153</f>
        <v>0</v>
      </c>
      <c r="K155" s="95">
        <f>K150-K153</f>
        <v>2200</v>
      </c>
    </row>
    <row r="156" spans="1:11" s="101" customFormat="1" ht="17.100000000000001" customHeight="1" thickBot="1">
      <c r="A156" s="771"/>
      <c r="B156" s="772"/>
      <c r="C156" s="772"/>
      <c r="D156" s="772"/>
      <c r="E156" s="772"/>
      <c r="F156" s="772"/>
      <c r="G156" s="779"/>
      <c r="H156" s="762" t="s">
        <v>42</v>
      </c>
      <c r="I156" s="780"/>
      <c r="J156" s="92">
        <f>J151-J154</f>
        <v>0</v>
      </c>
      <c r="K156" s="93">
        <f>K151-K154</f>
        <v>0</v>
      </c>
    </row>
    <row r="157" spans="1:11" s="101" customFormat="1" ht="17.100000000000001" customHeight="1">
      <c r="A157" s="777" t="s">
        <v>828</v>
      </c>
      <c r="B157" s="770"/>
      <c r="C157" s="770"/>
      <c r="D157" s="770"/>
      <c r="E157" s="770"/>
      <c r="F157" s="770"/>
      <c r="G157" s="778"/>
      <c r="H157" s="760" t="s">
        <v>41</v>
      </c>
      <c r="I157" s="774"/>
      <c r="J157" s="94">
        <v>0</v>
      </c>
      <c r="K157" s="95">
        <v>2189</v>
      </c>
    </row>
    <row r="158" spans="1:11" s="101" customFormat="1" ht="17.100000000000001" customHeight="1" thickBot="1">
      <c r="A158" s="771"/>
      <c r="B158" s="772"/>
      <c r="C158" s="772"/>
      <c r="D158" s="772"/>
      <c r="E158" s="772"/>
      <c r="F158" s="772"/>
      <c r="G158" s="779"/>
      <c r="H158" s="762" t="s">
        <v>42</v>
      </c>
      <c r="I158" s="780"/>
      <c r="J158" s="92">
        <v>0</v>
      </c>
      <c r="K158" s="93">
        <v>0</v>
      </c>
    </row>
    <row r="159" spans="1:11" s="101" customFormat="1" ht="17.100000000000001" customHeight="1">
      <c r="A159" s="777" t="s">
        <v>228</v>
      </c>
      <c r="B159" s="770"/>
      <c r="C159" s="770"/>
      <c r="D159" s="770"/>
      <c r="E159" s="770"/>
      <c r="F159" s="770"/>
      <c r="G159" s="778"/>
      <c r="H159" s="760" t="s">
        <v>41</v>
      </c>
      <c r="I159" s="774"/>
      <c r="J159" s="94">
        <f>J155-J157</f>
        <v>0</v>
      </c>
      <c r="K159" s="95">
        <f>K155-K157</f>
        <v>11</v>
      </c>
    </row>
    <row r="160" spans="1:11" s="101" customFormat="1" ht="17.100000000000001" customHeight="1" thickBot="1">
      <c r="A160" s="771"/>
      <c r="B160" s="772"/>
      <c r="C160" s="772"/>
      <c r="D160" s="772"/>
      <c r="E160" s="772"/>
      <c r="F160" s="772"/>
      <c r="G160" s="779"/>
      <c r="H160" s="762" t="s">
        <v>42</v>
      </c>
      <c r="I160" s="780"/>
      <c r="J160" s="92">
        <f>J156-J158</f>
        <v>0</v>
      </c>
      <c r="K160" s="93">
        <f>K156-K158</f>
        <v>0</v>
      </c>
    </row>
    <row r="161" spans="1:12" s="101" customFormat="1" ht="17.100000000000001" customHeight="1">
      <c r="A161" s="801" t="s">
        <v>829</v>
      </c>
      <c r="B161" s="770"/>
      <c r="C161" s="770"/>
      <c r="D161" s="802"/>
      <c r="E161" s="807" t="s">
        <v>229</v>
      </c>
      <c r="F161" s="808"/>
      <c r="G161" s="808"/>
      <c r="H161" s="808"/>
      <c r="I161" s="809"/>
      <c r="J161" s="102">
        <v>0</v>
      </c>
      <c r="K161" s="103">
        <f>(K157+K158)/(K141+K142)*100</f>
        <v>99.5</v>
      </c>
    </row>
    <row r="162" spans="1:12" s="101" customFormat="1" ht="17.100000000000001" customHeight="1">
      <c r="A162" s="803"/>
      <c r="B162" s="804"/>
      <c r="C162" s="804"/>
      <c r="D162" s="805"/>
      <c r="E162" s="810" t="s">
        <v>230</v>
      </c>
      <c r="F162" s="811"/>
      <c r="G162" s="811"/>
      <c r="H162" s="811"/>
      <c r="I162" s="812"/>
      <c r="J162" s="104">
        <v>0</v>
      </c>
      <c r="K162" s="105">
        <f>(K157+K158)/(K150+K151)*100</f>
        <v>99.5</v>
      </c>
    </row>
    <row r="163" spans="1:12" s="101" customFormat="1" ht="17.100000000000001" customHeight="1" thickBot="1">
      <c r="A163" s="771"/>
      <c r="B163" s="772"/>
      <c r="C163" s="772"/>
      <c r="D163" s="806"/>
      <c r="E163" s="813" t="s">
        <v>231</v>
      </c>
      <c r="F163" s="814"/>
      <c r="G163" s="814"/>
      <c r="H163" s="814"/>
      <c r="I163" s="815"/>
      <c r="J163" s="106">
        <v>0</v>
      </c>
      <c r="K163" s="107">
        <f>(K157+K158)/(K155+K156)*100</f>
        <v>99.5</v>
      </c>
    </row>
    <row r="164" spans="1:12" s="101" customFormat="1" ht="33.950000000000003" customHeight="1" thickBot="1">
      <c r="A164" s="839" t="s">
        <v>862</v>
      </c>
      <c r="B164" s="840"/>
      <c r="C164" s="840"/>
      <c r="D164" s="840"/>
      <c r="E164" s="840"/>
      <c r="F164" s="840"/>
      <c r="G164" s="841"/>
      <c r="H164" s="842" t="s">
        <v>43</v>
      </c>
      <c r="I164" s="843"/>
      <c r="J164" s="187" t="s">
        <v>234</v>
      </c>
      <c r="K164" s="187" t="s">
        <v>234</v>
      </c>
    </row>
    <row r="165" spans="1:12" s="101" customFormat="1" ht="17.100000000000001" customHeight="1">
      <c r="A165" s="801" t="s">
        <v>863</v>
      </c>
      <c r="B165" s="770"/>
      <c r="C165" s="770"/>
      <c r="D165" s="802"/>
      <c r="E165" s="807" t="s">
        <v>240</v>
      </c>
      <c r="F165" s="808"/>
      <c r="G165" s="808"/>
      <c r="H165" s="808"/>
      <c r="I165" s="809"/>
      <c r="J165" s="188" t="s">
        <v>234</v>
      </c>
      <c r="K165" s="188" t="s">
        <v>234</v>
      </c>
    </row>
    <row r="166" spans="1:12" s="101" customFormat="1" ht="17.100000000000001" customHeight="1" thickBot="1">
      <c r="A166" s="844"/>
      <c r="B166" s="845"/>
      <c r="C166" s="845"/>
      <c r="D166" s="806"/>
      <c r="E166" s="870" t="s">
        <v>237</v>
      </c>
      <c r="F166" s="871"/>
      <c r="G166" s="871"/>
      <c r="H166" s="871"/>
      <c r="I166" s="872"/>
      <c r="J166" s="189" t="s">
        <v>234</v>
      </c>
      <c r="K166" s="189" t="s">
        <v>234</v>
      </c>
    </row>
    <row r="167" spans="1:12" s="101" customFormat="1" ht="12.75" customHeight="1">
      <c r="A167" s="190"/>
      <c r="B167" s="190"/>
      <c r="C167" s="190"/>
      <c r="D167" s="191"/>
      <c r="E167" s="192"/>
      <c r="F167" s="192"/>
      <c r="G167" s="192"/>
      <c r="H167" s="192"/>
      <c r="I167" s="192"/>
      <c r="J167" s="193"/>
      <c r="K167" s="194"/>
    </row>
    <row r="168" spans="1:12" ht="29.1" hidden="1" customHeight="1">
      <c r="A168" s="1224" t="s">
        <v>787</v>
      </c>
      <c r="B168" s="1185"/>
      <c r="C168" s="1185"/>
      <c r="D168" s="1185"/>
      <c r="E168" s="1185"/>
      <c r="F168" s="1185"/>
      <c r="G168" s="1185"/>
      <c r="H168" s="1185"/>
      <c r="I168" s="1185"/>
      <c r="J168" s="1185"/>
      <c r="K168" s="1185"/>
    </row>
    <row r="169" spans="1:12" s="101" customFormat="1" ht="12.75" customHeight="1">
      <c r="A169" s="190"/>
      <c r="B169" s="190"/>
      <c r="C169" s="190"/>
      <c r="D169" s="191"/>
      <c r="E169" s="192"/>
      <c r="F169" s="192"/>
      <c r="G169" s="192"/>
      <c r="H169" s="192"/>
      <c r="I169" s="192"/>
      <c r="J169" s="193"/>
      <c r="K169" s="194"/>
    </row>
    <row r="170" spans="1:12" s="198" customFormat="1" ht="15" customHeight="1">
      <c r="A170" s="195"/>
      <c r="B170" s="131"/>
      <c r="C170" s="131"/>
      <c r="D170" s="131"/>
      <c r="E170" s="131"/>
      <c r="F170" s="131"/>
      <c r="G170" s="131"/>
      <c r="H170" s="131"/>
      <c r="I170" s="131"/>
      <c r="J170" s="131"/>
      <c r="K170" s="134"/>
    </row>
    <row r="171" spans="1:12" s="101" customFormat="1" ht="12.75" customHeight="1">
      <c r="A171" s="1263" t="s">
        <v>881</v>
      </c>
      <c r="B171" s="1264"/>
      <c r="C171" s="1264"/>
      <c r="D171" s="1264"/>
      <c r="E171" s="1264"/>
      <c r="F171" s="1264"/>
      <c r="G171" s="1264"/>
      <c r="H171" s="1264"/>
      <c r="I171" s="1264"/>
      <c r="J171" s="1264"/>
      <c r="K171" s="1264"/>
    </row>
    <row r="172" spans="1:12" s="101" customFormat="1" ht="15" customHeight="1">
      <c r="A172" s="195"/>
      <c r="B172" s="131"/>
      <c r="C172" s="131"/>
      <c r="D172" s="131"/>
      <c r="E172" s="131"/>
      <c r="F172" s="131"/>
      <c r="G172" s="131"/>
      <c r="H172" s="131"/>
      <c r="I172" s="131"/>
      <c r="J172" s="131"/>
      <c r="K172" s="134"/>
    </row>
    <row r="173" spans="1:12" s="101" customFormat="1" ht="12.75" customHeight="1">
      <c r="A173" s="1025" t="s">
        <v>266</v>
      </c>
      <c r="B173" s="874"/>
      <c r="C173" s="874"/>
      <c r="D173" s="874"/>
      <c r="E173" s="874"/>
      <c r="F173" s="874"/>
      <c r="G173" s="874"/>
      <c r="H173" s="874"/>
      <c r="I173" s="874"/>
      <c r="J173" s="874"/>
      <c r="K173" s="874"/>
    </row>
    <row r="174" spans="1:12" s="101" customFormat="1" ht="12.75" customHeight="1">
      <c r="A174" s="195"/>
      <c r="B174" s="131"/>
      <c r="C174" s="131"/>
      <c r="D174" s="131"/>
      <c r="E174" s="131"/>
      <c r="F174" s="131"/>
      <c r="G174" s="131"/>
      <c r="H174" s="131"/>
      <c r="I174" s="131"/>
      <c r="J174" s="131"/>
      <c r="K174" s="134"/>
    </row>
    <row r="175" spans="1:12" s="101" customFormat="1" ht="57.75" customHeight="1">
      <c r="A175" s="1056" t="s">
        <v>800</v>
      </c>
      <c r="B175" s="1076"/>
      <c r="C175" s="1076"/>
      <c r="D175" s="1076"/>
      <c r="E175" s="1076"/>
      <c r="F175" s="1076"/>
      <c r="G175" s="1076"/>
      <c r="H175" s="1076"/>
      <c r="I175" s="1076"/>
      <c r="J175" s="1076"/>
      <c r="K175" s="1076"/>
      <c r="L175" s="510"/>
    </row>
    <row r="176" spans="1:12" s="101" customFormat="1" ht="12.75" customHeight="1">
      <c r="A176" s="1090"/>
      <c r="B176" s="1090"/>
      <c r="C176" s="1090"/>
      <c r="D176" s="1090"/>
      <c r="E176" s="1090"/>
      <c r="F176" s="1090"/>
      <c r="G176" s="1090"/>
      <c r="H176" s="1090"/>
      <c r="I176" s="1090"/>
      <c r="J176" s="1090"/>
      <c r="K176" s="1090"/>
      <c r="L176" s="260"/>
    </row>
    <row r="177" spans="1:11" s="101" customFormat="1" ht="12.75" customHeight="1">
      <c r="A177" s="562"/>
      <c r="B177" s="569"/>
      <c r="C177" s="569"/>
      <c r="D177" s="569"/>
      <c r="E177" s="569"/>
      <c r="F177" s="569"/>
      <c r="G177" s="569"/>
      <c r="H177" s="569"/>
      <c r="I177" s="569"/>
      <c r="J177" s="569"/>
      <c r="K177" s="570"/>
    </row>
    <row r="178" spans="1:11" s="101" customFormat="1" ht="39" customHeight="1">
      <c r="A178" s="1054" t="s">
        <v>780</v>
      </c>
      <c r="B178" s="1055"/>
      <c r="C178" s="1055"/>
      <c r="D178" s="1055"/>
      <c r="E178" s="1055"/>
      <c r="F178" s="1055"/>
      <c r="G178" s="1055"/>
      <c r="H178" s="1055"/>
      <c r="I178" s="1055"/>
      <c r="J178" s="1055"/>
      <c r="K178" s="1055"/>
    </row>
    <row r="179" spans="1:11" s="101" customFormat="1" ht="12.75" customHeight="1">
      <c r="A179" s="195"/>
      <c r="B179" s="131"/>
      <c r="C179" s="131"/>
      <c r="D179" s="131"/>
      <c r="E179" s="131"/>
      <c r="F179" s="131"/>
      <c r="G179" s="131"/>
      <c r="H179" s="131"/>
      <c r="I179" s="131"/>
      <c r="J179" s="131"/>
      <c r="K179" s="134"/>
    </row>
    <row r="180" spans="1:11" s="101" customFormat="1" ht="15" customHeight="1">
      <c r="A180" s="981" t="s">
        <v>269</v>
      </c>
      <c r="B180" s="981"/>
      <c r="C180" s="981"/>
      <c r="D180" s="981"/>
      <c r="E180" s="981"/>
      <c r="F180" s="981"/>
      <c r="G180" s="981"/>
      <c r="H180" s="981"/>
      <c r="I180" s="981"/>
      <c r="J180" s="981"/>
      <c r="K180" s="981"/>
    </row>
    <row r="181" spans="1:11" s="101" customFormat="1" ht="15" customHeight="1">
      <c r="A181" s="133"/>
      <c r="B181" s="131"/>
      <c r="C181" s="131"/>
      <c r="D181" s="131"/>
      <c r="E181" s="131"/>
      <c r="F181" s="131"/>
      <c r="G181" s="131"/>
      <c r="H181" s="131"/>
      <c r="I181" s="131"/>
      <c r="J181" s="131"/>
      <c r="K181" s="134"/>
    </row>
    <row r="182" spans="1:11" s="101" customFormat="1" ht="15" customHeight="1">
      <c r="A182" s="971" t="s">
        <v>270</v>
      </c>
      <c r="B182" s="640"/>
      <c r="C182" s="640"/>
      <c r="D182" s="640"/>
      <c r="E182" s="196" t="s">
        <v>271</v>
      </c>
      <c r="F182" s="992"/>
      <c r="G182" s="992"/>
      <c r="H182" s="4"/>
      <c r="I182" s="4"/>
      <c r="J182" s="131"/>
      <c r="K182" s="134"/>
    </row>
    <row r="183" spans="1:11" s="101" customFormat="1" ht="15" customHeight="1">
      <c r="A183" s="971" t="s">
        <v>272</v>
      </c>
      <c r="B183" s="640"/>
      <c r="C183" s="640"/>
      <c r="D183" s="640"/>
      <c r="E183" s="196" t="s">
        <v>271</v>
      </c>
      <c r="F183" s="976">
        <v>2189025.69</v>
      </c>
      <c r="G183" s="976"/>
      <c r="H183" s="4"/>
      <c r="I183" s="4"/>
      <c r="J183" s="131"/>
      <c r="K183" s="134"/>
    </row>
    <row r="184" spans="1:11" s="101" customFormat="1" ht="15" customHeight="1">
      <c r="A184" s="971" t="s">
        <v>273</v>
      </c>
      <c r="B184" s="640"/>
      <c r="C184" s="640"/>
      <c r="D184" s="640"/>
      <c r="E184" s="196" t="s">
        <v>271</v>
      </c>
      <c r="F184" s="976">
        <v>0</v>
      </c>
      <c r="G184" s="976"/>
      <c r="H184" s="4"/>
      <c r="I184" s="4"/>
      <c r="J184" s="131"/>
      <c r="K184" s="134"/>
    </row>
    <row r="185" spans="1:11" s="101" customFormat="1" ht="15" customHeight="1">
      <c r="A185" s="971" t="s">
        <v>275</v>
      </c>
      <c r="B185" s="640"/>
      <c r="C185" s="640"/>
      <c r="D185" s="640"/>
      <c r="E185" s="196" t="s">
        <v>271</v>
      </c>
      <c r="F185" s="976">
        <v>0</v>
      </c>
      <c r="G185" s="976"/>
      <c r="H185" s="4"/>
      <c r="I185" s="4"/>
      <c r="J185" s="131"/>
      <c r="K185" s="134"/>
    </row>
    <row r="186" spans="1:11" s="101" customFormat="1" ht="15" customHeight="1">
      <c r="A186" s="971" t="s">
        <v>276</v>
      </c>
      <c r="B186" s="640"/>
      <c r="C186" s="640"/>
      <c r="D186" s="640"/>
      <c r="E186" s="196" t="s">
        <v>271</v>
      </c>
      <c r="F186" s="976">
        <v>0</v>
      </c>
      <c r="G186" s="976"/>
      <c r="H186" s="4"/>
      <c r="I186" s="4"/>
      <c r="J186" s="131"/>
      <c r="K186" s="134"/>
    </row>
    <row r="187" spans="1:11" s="101" customFormat="1" ht="15" customHeight="1" thickBot="1">
      <c r="A187" s="973" t="s">
        <v>277</v>
      </c>
      <c r="B187" s="974"/>
      <c r="C187" s="974"/>
      <c r="D187" s="974"/>
      <c r="E187" s="197" t="s">
        <v>271</v>
      </c>
      <c r="F187" s="1198">
        <f>SUM(F182:G186)</f>
        <v>2189025.69</v>
      </c>
      <c r="G187" s="1198"/>
      <c r="H187" s="131"/>
      <c r="I187" s="131"/>
      <c r="J187" s="992"/>
      <c r="K187" s="992"/>
    </row>
    <row r="188" spans="1:11" s="101" customFormat="1" ht="15" customHeight="1" thickTop="1">
      <c r="A188" s="133"/>
      <c r="B188" s="131"/>
      <c r="C188" s="131"/>
      <c r="D188" s="131"/>
      <c r="E188" s="131"/>
      <c r="F188" s="131"/>
      <c r="G188" s="131"/>
      <c r="H188" s="131"/>
      <c r="I188" s="131"/>
      <c r="J188" s="131"/>
      <c r="K188" s="134"/>
    </row>
    <row r="189" spans="1:11" s="101" customFormat="1" ht="12.75" customHeight="1">
      <c r="A189" s="133"/>
      <c r="B189" s="131"/>
      <c r="C189" s="131"/>
      <c r="D189" s="131"/>
      <c r="E189" s="131"/>
      <c r="F189" s="131"/>
      <c r="G189" s="131"/>
      <c r="H189" s="131"/>
      <c r="I189" s="131"/>
      <c r="J189" s="131"/>
      <c r="K189" s="134"/>
    </row>
    <row r="190" spans="1:11" s="101" customFormat="1" ht="12" customHeight="1">
      <c r="A190" s="133"/>
      <c r="B190" s="131"/>
      <c r="C190" s="131"/>
      <c r="D190" s="131"/>
      <c r="E190" s="131"/>
      <c r="F190" s="131"/>
      <c r="G190" s="131"/>
      <c r="H190" s="131"/>
      <c r="I190" s="131"/>
      <c r="J190" s="131"/>
      <c r="K190" s="134"/>
    </row>
    <row r="191" spans="1:11" s="101" customFormat="1" ht="12" customHeight="1">
      <c r="A191" s="133"/>
      <c r="B191" s="131"/>
      <c r="C191" s="131"/>
      <c r="D191" s="131"/>
      <c r="E191" s="131"/>
      <c r="F191" s="131"/>
      <c r="G191" s="131"/>
      <c r="H191" s="131"/>
      <c r="I191" s="131"/>
      <c r="J191" s="131"/>
      <c r="K191" s="134"/>
    </row>
    <row r="192" spans="1:11" s="101" customFormat="1" ht="12" customHeight="1">
      <c r="A192" s="133"/>
      <c r="B192" s="131"/>
      <c r="C192" s="131"/>
      <c r="D192" s="131"/>
      <c r="E192" s="131"/>
      <c r="F192" s="131"/>
      <c r="G192" s="131"/>
      <c r="H192" s="131"/>
      <c r="I192" s="131"/>
      <c r="J192" s="131"/>
      <c r="K192" s="134"/>
    </row>
    <row r="193" spans="1:14" s="101" customFormat="1" ht="12" customHeight="1">
      <c r="A193" s="133"/>
      <c r="B193" s="131"/>
      <c r="C193" s="131"/>
      <c r="D193" s="131"/>
      <c r="E193" s="131"/>
      <c r="F193" s="131"/>
      <c r="G193" s="131"/>
      <c r="H193" s="131"/>
      <c r="I193" s="131"/>
      <c r="J193" s="131"/>
      <c r="K193" s="134"/>
    </row>
    <row r="194" spans="1:14" s="101" customFormat="1" ht="29.1" customHeight="1">
      <c r="A194" s="977" t="s">
        <v>618</v>
      </c>
      <c r="B194" s="1017"/>
      <c r="C194" s="1017"/>
      <c r="D194" s="1017"/>
      <c r="E194" s="1017"/>
      <c r="F194" s="1017"/>
      <c r="G194" s="1017"/>
      <c r="H194" s="1017"/>
      <c r="I194" s="1017"/>
      <c r="J194" s="1017"/>
      <c r="K194" s="1017"/>
    </row>
    <row r="195" spans="1:14" s="101" customFormat="1" ht="12.75" customHeight="1">
      <c r="A195" s="133"/>
      <c r="B195" s="131"/>
      <c r="C195" s="131"/>
      <c r="D195" s="131"/>
      <c r="E195" s="131"/>
      <c r="F195" s="131"/>
      <c r="G195" s="131"/>
      <c r="H195" s="131"/>
      <c r="I195" s="131"/>
      <c r="J195" s="131"/>
      <c r="K195" s="134"/>
    </row>
    <row r="196" spans="1:14" s="101" customFormat="1" ht="12.75" customHeight="1">
      <c r="A196" s="133"/>
      <c r="B196" s="131"/>
      <c r="C196" s="131"/>
      <c r="D196" s="131"/>
      <c r="E196" s="131"/>
      <c r="F196" s="131"/>
      <c r="G196" s="131"/>
      <c r="H196" s="131"/>
      <c r="I196" s="131"/>
      <c r="J196" s="131"/>
      <c r="K196" s="134"/>
    </row>
    <row r="197" spans="1:14" s="198" customFormat="1" ht="15" customHeight="1">
      <c r="A197" s="961" t="s">
        <v>279</v>
      </c>
      <c r="B197" s="962"/>
      <c r="C197" s="962"/>
      <c r="D197" s="962"/>
      <c r="E197" s="962"/>
      <c r="F197" s="962"/>
      <c r="G197" s="962"/>
      <c r="H197" s="962"/>
      <c r="I197" s="962"/>
      <c r="J197" s="962"/>
      <c r="K197" s="962"/>
    </row>
    <row r="198" spans="1:14" s="101" customFormat="1" ht="12.75" customHeight="1">
      <c r="A198" s="133"/>
      <c r="B198" s="131"/>
      <c r="C198" s="131"/>
      <c r="D198" s="131"/>
      <c r="E198" s="131"/>
      <c r="F198" s="131"/>
      <c r="G198" s="131"/>
      <c r="H198" s="131"/>
      <c r="I198" s="131"/>
      <c r="J198" s="131"/>
      <c r="K198" s="134"/>
    </row>
    <row r="199" spans="1:14" s="199" customFormat="1" ht="15" customHeight="1">
      <c r="A199" s="981" t="s">
        <v>280</v>
      </c>
      <c r="B199" s="874"/>
      <c r="C199" s="874"/>
      <c r="D199" s="874"/>
      <c r="E199" s="874"/>
      <c r="F199" s="874"/>
      <c r="G199" s="874"/>
      <c r="H199" s="874"/>
      <c r="I199" s="874"/>
      <c r="J199" s="874"/>
      <c r="K199" s="874"/>
    </row>
    <row r="200" spans="1:14" ht="13.5" thickBot="1"/>
    <row r="201" spans="1:14" ht="15" customHeight="1">
      <c r="A201" s="699" t="s">
        <v>871</v>
      </c>
      <c r="B201" s="727"/>
      <c r="C201" s="727"/>
      <c r="D201" s="727"/>
      <c r="E201" s="727"/>
      <c r="F201" s="727"/>
      <c r="G201" s="700"/>
      <c r="H201" s="697" t="s">
        <v>281</v>
      </c>
      <c r="I201" s="697" t="s">
        <v>282</v>
      </c>
      <c r="J201" s="699" t="s">
        <v>283</v>
      </c>
      <c r="K201" s="700"/>
    </row>
    <row r="202" spans="1:14" ht="42" customHeight="1">
      <c r="A202" s="994" t="s">
        <v>284</v>
      </c>
      <c r="B202" s="995"/>
      <c r="C202" s="995"/>
      <c r="D202" s="995"/>
      <c r="E202" s="995"/>
      <c r="F202" s="995"/>
      <c r="G202" s="996"/>
      <c r="H202" s="993"/>
      <c r="I202" s="993"/>
      <c r="J202" s="720"/>
      <c r="K202" s="722"/>
    </row>
    <row r="203" spans="1:14" ht="15" customHeight="1" thickBot="1">
      <c r="A203" s="701" t="s">
        <v>168</v>
      </c>
      <c r="B203" s="997"/>
      <c r="C203" s="997"/>
      <c r="D203" s="997"/>
      <c r="E203" s="997"/>
      <c r="F203" s="997"/>
      <c r="G203" s="702"/>
      <c r="H203" s="698"/>
      <c r="I203" s="698"/>
      <c r="J203" s="723"/>
      <c r="K203" s="725"/>
    </row>
    <row r="204" spans="1:14" ht="15" customHeight="1">
      <c r="A204" s="1104"/>
      <c r="B204" s="1105"/>
      <c r="C204" s="1105"/>
      <c r="D204" s="1105"/>
      <c r="E204" s="1105"/>
      <c r="F204" s="1306"/>
      <c r="G204" s="1307"/>
      <c r="H204" s="360"/>
      <c r="I204" s="610"/>
      <c r="J204" s="1308"/>
      <c r="K204" s="1309"/>
      <c r="L204" s="1192" t="s">
        <v>801</v>
      </c>
      <c r="M204" s="1213"/>
      <c r="N204" s="1193"/>
    </row>
    <row r="205" spans="1:14" ht="15" customHeight="1">
      <c r="A205" s="1104"/>
      <c r="B205" s="1105"/>
      <c r="C205" s="1105"/>
      <c r="D205" s="1105"/>
      <c r="E205" s="1105"/>
      <c r="F205" s="1306"/>
      <c r="G205" s="1307"/>
      <c r="H205" s="360"/>
      <c r="I205" s="610"/>
      <c r="J205" s="1308"/>
      <c r="K205" s="1309"/>
      <c r="L205" s="1194"/>
      <c r="M205" s="1214"/>
      <c r="N205" s="1195"/>
    </row>
    <row r="206" spans="1:14" ht="15" customHeight="1">
      <c r="A206" s="1104"/>
      <c r="B206" s="1105"/>
      <c r="C206" s="1105"/>
      <c r="D206" s="1105"/>
      <c r="E206" s="1105"/>
      <c r="F206" s="1306"/>
      <c r="G206" s="1307"/>
      <c r="H206" s="360"/>
      <c r="I206" s="610"/>
      <c r="J206" s="1308"/>
      <c r="K206" s="1309"/>
      <c r="L206" s="1194"/>
      <c r="M206" s="1214"/>
      <c r="N206" s="1195"/>
    </row>
    <row r="207" spans="1:14" ht="15" customHeight="1">
      <c r="A207" s="1110"/>
      <c r="B207" s="1111"/>
      <c r="C207" s="1111"/>
      <c r="D207" s="1111"/>
      <c r="E207" s="1111"/>
      <c r="F207" s="1111"/>
      <c r="G207" s="1314"/>
      <c r="H207" s="360"/>
      <c r="I207" s="610"/>
      <c r="J207" s="1308"/>
      <c r="K207" s="1309"/>
      <c r="L207" s="1194"/>
      <c r="M207" s="1214"/>
      <c r="N207" s="1195"/>
    </row>
    <row r="208" spans="1:14" ht="15" customHeight="1" thickBot="1">
      <c r="A208" s="982"/>
      <c r="B208" s="983"/>
      <c r="C208" s="983"/>
      <c r="D208" s="983"/>
      <c r="E208" s="983"/>
      <c r="F208" s="983"/>
      <c r="G208" s="984"/>
      <c r="H208" s="626"/>
      <c r="I208" s="627"/>
      <c r="J208" s="1315"/>
      <c r="K208" s="1316"/>
      <c r="L208" s="1194"/>
      <c r="M208" s="1214"/>
      <c r="N208" s="1195"/>
    </row>
    <row r="209" spans="1:14" ht="15" customHeight="1" thickBot="1">
      <c r="A209" s="982"/>
      <c r="B209" s="983"/>
      <c r="C209" s="983"/>
      <c r="D209" s="983"/>
      <c r="E209" s="983"/>
      <c r="F209" s="983"/>
      <c r="G209" s="984"/>
      <c r="H209" s="360"/>
      <c r="I209" s="611"/>
      <c r="J209" s="1317"/>
      <c r="K209" s="1318"/>
      <c r="L209" s="1194"/>
      <c r="M209" s="1214"/>
      <c r="N209" s="1195"/>
    </row>
    <row r="210" spans="1:14" ht="15" customHeight="1" thickBot="1">
      <c r="A210" s="982"/>
      <c r="B210" s="983"/>
      <c r="C210" s="983"/>
      <c r="D210" s="983"/>
      <c r="E210" s="983"/>
      <c r="F210" s="983"/>
      <c r="G210" s="984"/>
      <c r="H210" s="360"/>
      <c r="I210" s="611"/>
      <c r="J210" s="1319"/>
      <c r="K210" s="1320"/>
      <c r="L210" s="1194"/>
      <c r="M210" s="1214"/>
      <c r="N210" s="1195"/>
    </row>
    <row r="211" spans="1:14" ht="15" customHeight="1" thickBot="1">
      <c r="A211" s="982"/>
      <c r="B211" s="983"/>
      <c r="C211" s="983"/>
      <c r="D211" s="983"/>
      <c r="E211" s="983"/>
      <c r="F211" s="983"/>
      <c r="G211" s="984"/>
      <c r="H211" s="360"/>
      <c r="I211" s="611"/>
      <c r="J211" s="1310"/>
      <c r="K211" s="1311"/>
      <c r="L211" s="1194"/>
      <c r="M211" s="1214"/>
      <c r="N211" s="1195"/>
    </row>
    <row r="212" spans="1:14" ht="15" hidden="1" customHeight="1" thickBot="1">
      <c r="A212" s="982"/>
      <c r="B212" s="983"/>
      <c r="C212" s="983"/>
      <c r="D212" s="983"/>
      <c r="E212" s="983"/>
      <c r="F212" s="983"/>
      <c r="G212" s="984"/>
      <c r="H212" s="360"/>
      <c r="I212" s="611"/>
      <c r="J212" s="1310"/>
      <c r="K212" s="1311"/>
      <c r="L212" s="1194"/>
      <c r="M212" s="1214"/>
      <c r="N212" s="1195"/>
    </row>
    <row r="213" spans="1:14" ht="15" hidden="1" customHeight="1" thickBot="1">
      <c r="A213" s="982"/>
      <c r="B213" s="983"/>
      <c r="C213" s="983"/>
      <c r="D213" s="983"/>
      <c r="E213" s="983"/>
      <c r="F213" s="983"/>
      <c r="G213" s="984"/>
      <c r="H213" s="360"/>
      <c r="I213" s="611"/>
      <c r="J213" s="1310"/>
      <c r="K213" s="1311"/>
      <c r="L213" s="1194"/>
      <c r="M213" s="1214"/>
      <c r="N213" s="1195"/>
    </row>
    <row r="214" spans="1:14" ht="15" hidden="1" customHeight="1" thickBot="1">
      <c r="A214" s="982"/>
      <c r="B214" s="983"/>
      <c r="C214" s="983"/>
      <c r="D214" s="983"/>
      <c r="E214" s="983"/>
      <c r="F214" s="983"/>
      <c r="G214" s="984"/>
      <c r="H214" s="360"/>
      <c r="I214" s="611"/>
      <c r="J214" s="1310"/>
      <c r="K214" s="1311"/>
      <c r="L214" s="1194"/>
      <c r="M214" s="1214"/>
      <c r="N214" s="1195"/>
    </row>
    <row r="215" spans="1:14" ht="15" hidden="1" customHeight="1" thickBot="1">
      <c r="A215" s="982"/>
      <c r="B215" s="983"/>
      <c r="C215" s="983"/>
      <c r="D215" s="983"/>
      <c r="E215" s="983"/>
      <c r="F215" s="983"/>
      <c r="G215" s="984"/>
      <c r="H215" s="360"/>
      <c r="I215" s="611"/>
      <c r="J215" s="1310"/>
      <c r="K215" s="1311"/>
      <c r="L215" s="1194"/>
      <c r="M215" s="1214"/>
      <c r="N215" s="1195"/>
    </row>
    <row r="216" spans="1:14" ht="15" hidden="1" customHeight="1" thickBot="1">
      <c r="A216" s="982"/>
      <c r="B216" s="983"/>
      <c r="C216" s="983"/>
      <c r="D216" s="983"/>
      <c r="E216" s="983"/>
      <c r="F216" s="983"/>
      <c r="G216" s="984"/>
      <c r="H216" s="360"/>
      <c r="I216" s="611"/>
      <c r="J216" s="1312"/>
      <c r="K216" s="1313"/>
      <c r="L216" s="1194"/>
      <c r="M216" s="1214"/>
      <c r="N216" s="1195"/>
    </row>
    <row r="217" spans="1:14" ht="15" hidden="1" customHeight="1" thickBot="1">
      <c r="A217" s="982"/>
      <c r="B217" s="983"/>
      <c r="C217" s="983"/>
      <c r="D217" s="983"/>
      <c r="E217" s="983"/>
      <c r="F217" s="983"/>
      <c r="G217" s="984"/>
      <c r="H217" s="360"/>
      <c r="I217" s="611"/>
      <c r="J217" s="1310"/>
      <c r="K217" s="1311"/>
      <c r="L217" s="1194"/>
      <c r="M217" s="1214"/>
      <c r="N217" s="1195"/>
    </row>
    <row r="218" spans="1:14" ht="15" hidden="1" customHeight="1" thickBot="1">
      <c r="A218" s="982"/>
      <c r="B218" s="983"/>
      <c r="C218" s="983"/>
      <c r="D218" s="983"/>
      <c r="E218" s="983"/>
      <c r="F218" s="983"/>
      <c r="G218" s="984"/>
      <c r="H218" s="360"/>
      <c r="I218" s="611"/>
      <c r="J218" s="1310"/>
      <c r="K218" s="1311"/>
      <c r="L218" s="1194"/>
      <c r="M218" s="1214"/>
      <c r="N218" s="1195"/>
    </row>
    <row r="219" spans="1:14" ht="15" hidden="1" customHeight="1" thickBot="1">
      <c r="A219" s="982"/>
      <c r="B219" s="983"/>
      <c r="C219" s="983"/>
      <c r="D219" s="983"/>
      <c r="E219" s="983"/>
      <c r="F219" s="983"/>
      <c r="G219" s="984"/>
      <c r="H219" s="360"/>
      <c r="I219" s="611"/>
      <c r="J219" s="1310"/>
      <c r="K219" s="1311"/>
      <c r="L219" s="1194"/>
      <c r="M219" s="1214"/>
      <c r="N219" s="1195"/>
    </row>
    <row r="220" spans="1:14" ht="15" hidden="1" customHeight="1" thickBot="1">
      <c r="A220" s="982"/>
      <c r="B220" s="983"/>
      <c r="C220" s="983"/>
      <c r="D220" s="983"/>
      <c r="E220" s="983"/>
      <c r="F220" s="983"/>
      <c r="G220" s="984"/>
      <c r="H220" s="360"/>
      <c r="I220" s="611"/>
      <c r="J220" s="1310"/>
      <c r="K220" s="1311"/>
      <c r="L220" s="1194"/>
      <c r="M220" s="1214"/>
      <c r="N220" s="1195"/>
    </row>
    <row r="221" spans="1:14" ht="26.25" hidden="1" customHeight="1" thickBot="1">
      <c r="A221" s="982"/>
      <c r="B221" s="983"/>
      <c r="C221" s="983"/>
      <c r="D221" s="983"/>
      <c r="E221" s="983"/>
      <c r="F221" s="983"/>
      <c r="G221" s="984"/>
      <c r="H221" s="360"/>
      <c r="I221" s="611"/>
      <c r="J221" s="1312"/>
      <c r="K221" s="1313"/>
      <c r="L221" s="1194"/>
      <c r="M221" s="1214"/>
      <c r="N221" s="1195"/>
    </row>
    <row r="222" spans="1:14" ht="15" hidden="1" customHeight="1" thickBot="1">
      <c r="A222" s="982"/>
      <c r="B222" s="983"/>
      <c r="C222" s="983"/>
      <c r="D222" s="983"/>
      <c r="E222" s="983"/>
      <c r="F222" s="983"/>
      <c r="G222" s="984"/>
      <c r="H222" s="360"/>
      <c r="I222" s="611"/>
      <c r="J222" s="1312"/>
      <c r="K222" s="1313"/>
      <c r="L222" s="1194"/>
      <c r="M222" s="1214"/>
      <c r="N222" s="1195"/>
    </row>
    <row r="223" spans="1:14" ht="15" customHeight="1" thickBot="1">
      <c r="A223" s="982"/>
      <c r="B223" s="983"/>
      <c r="C223" s="983"/>
      <c r="D223" s="983"/>
      <c r="E223" s="983"/>
      <c r="F223" s="983"/>
      <c r="G223" s="984"/>
      <c r="H223" s="360"/>
      <c r="I223" s="611"/>
      <c r="J223" s="1321"/>
      <c r="K223" s="1322"/>
      <c r="L223" s="1194"/>
      <c r="M223" s="1214"/>
      <c r="N223" s="1195"/>
    </row>
    <row r="224" spans="1:14" ht="15" hidden="1" customHeight="1" thickBot="1">
      <c r="A224" s="982"/>
      <c r="B224" s="983"/>
      <c r="C224" s="983"/>
      <c r="D224" s="983"/>
      <c r="E224" s="983"/>
      <c r="F224" s="983"/>
      <c r="G224" s="984"/>
      <c r="H224" s="360"/>
      <c r="I224" s="611"/>
      <c r="J224" s="1310"/>
      <c r="K224" s="1311"/>
      <c r="L224" s="1194"/>
      <c r="M224" s="1214"/>
      <c r="N224" s="1195"/>
    </row>
    <row r="225" spans="1:14" ht="15" hidden="1" customHeight="1" thickBot="1">
      <c r="A225" s="982"/>
      <c r="B225" s="983"/>
      <c r="C225" s="983"/>
      <c r="D225" s="983"/>
      <c r="E225" s="983"/>
      <c r="F225" s="983"/>
      <c r="G225" s="984"/>
      <c r="H225" s="360"/>
      <c r="I225" s="611"/>
      <c r="J225" s="1310"/>
      <c r="K225" s="1311"/>
      <c r="L225" s="1194"/>
      <c r="M225" s="1214"/>
      <c r="N225" s="1195"/>
    </row>
    <row r="226" spans="1:14" ht="15" hidden="1" customHeight="1" thickBot="1">
      <c r="A226" s="982"/>
      <c r="B226" s="983"/>
      <c r="C226" s="983"/>
      <c r="D226" s="983"/>
      <c r="E226" s="983"/>
      <c r="F226" s="983"/>
      <c r="G226" s="984"/>
      <c r="H226" s="360"/>
      <c r="I226" s="611"/>
      <c r="J226" s="1321"/>
      <c r="K226" s="1322"/>
      <c r="L226" s="1194"/>
      <c r="M226" s="1214"/>
      <c r="N226" s="1195"/>
    </row>
    <row r="227" spans="1:14" ht="15" hidden="1" customHeight="1">
      <c r="A227" s="982"/>
      <c r="B227" s="983"/>
      <c r="C227" s="983"/>
      <c r="D227" s="983"/>
      <c r="E227" s="983"/>
      <c r="F227" s="983"/>
      <c r="G227" s="984"/>
      <c r="H227" s="360"/>
      <c r="I227" s="611"/>
      <c r="J227" s="1312"/>
      <c r="K227" s="1313"/>
      <c r="L227" s="1194"/>
      <c r="M227" s="1214"/>
      <c r="N227" s="1195"/>
    </row>
    <row r="228" spans="1:14" ht="15" hidden="1" customHeight="1" thickBot="1">
      <c r="A228" s="982"/>
      <c r="B228" s="983"/>
      <c r="C228" s="983"/>
      <c r="D228" s="983"/>
      <c r="E228" s="983"/>
      <c r="F228" s="983"/>
      <c r="G228" s="984"/>
      <c r="H228" s="360"/>
      <c r="I228" s="610"/>
      <c r="J228" s="1312"/>
      <c r="K228" s="1313"/>
      <c r="L228" s="1194"/>
      <c r="M228" s="1214"/>
      <c r="N228" s="1195"/>
    </row>
    <row r="229" spans="1:14" ht="15" hidden="1" customHeight="1">
      <c r="A229" s="982"/>
      <c r="B229" s="983"/>
      <c r="C229" s="983"/>
      <c r="D229" s="983"/>
      <c r="E229" s="983"/>
      <c r="F229" s="983"/>
      <c r="G229" s="984"/>
      <c r="H229" s="360"/>
      <c r="I229" s="611"/>
      <c r="J229" s="1312"/>
      <c r="K229" s="1313"/>
      <c r="L229" s="1194"/>
      <c r="M229" s="1214"/>
      <c r="N229" s="1195"/>
    </row>
    <row r="230" spans="1:14" ht="15" hidden="1" customHeight="1" thickBot="1">
      <c r="A230" s="982"/>
      <c r="B230" s="983"/>
      <c r="C230" s="983"/>
      <c r="D230" s="983"/>
      <c r="E230" s="983"/>
      <c r="F230" s="983"/>
      <c r="G230" s="984"/>
      <c r="H230" s="360"/>
      <c r="I230" s="610"/>
      <c r="J230" s="1312"/>
      <c r="K230" s="1313"/>
      <c r="L230" s="1194"/>
      <c r="M230" s="1214"/>
      <c r="N230" s="1195"/>
    </row>
    <row r="231" spans="1:14" ht="15" hidden="1" customHeight="1">
      <c r="A231" s="982"/>
      <c r="B231" s="983"/>
      <c r="C231" s="983"/>
      <c r="D231" s="983"/>
      <c r="E231" s="983"/>
      <c r="F231" s="983"/>
      <c r="G231" s="984"/>
      <c r="H231" s="360"/>
      <c r="I231" s="611"/>
      <c r="J231" s="1310"/>
      <c r="K231" s="1311"/>
      <c r="L231" s="1194"/>
      <c r="M231" s="1214"/>
      <c r="N231" s="1195"/>
    </row>
    <row r="232" spans="1:14" ht="15" hidden="1" customHeight="1" thickBot="1">
      <c r="A232" s="982"/>
      <c r="B232" s="983"/>
      <c r="C232" s="983"/>
      <c r="D232" s="983"/>
      <c r="E232" s="983"/>
      <c r="F232" s="983"/>
      <c r="G232" s="984"/>
      <c r="H232" s="360"/>
      <c r="I232" s="610"/>
      <c r="J232" s="1312"/>
      <c r="K232" s="1313"/>
      <c r="L232" s="1194"/>
      <c r="M232" s="1214"/>
      <c r="N232" s="1195"/>
    </row>
    <row r="233" spans="1:14" ht="15" customHeight="1">
      <c r="A233" s="982"/>
      <c r="B233" s="983"/>
      <c r="C233" s="983"/>
      <c r="D233" s="983"/>
      <c r="E233" s="983"/>
      <c r="F233" s="983"/>
      <c r="G233" s="984"/>
      <c r="H233" s="360"/>
      <c r="I233" s="611"/>
      <c r="J233" s="1321"/>
      <c r="K233" s="1322"/>
      <c r="L233" s="1194"/>
      <c r="M233" s="1214"/>
      <c r="N233" s="1195"/>
    </row>
    <row r="234" spans="1:14" ht="15" customHeight="1">
      <c r="A234" s="982"/>
      <c r="B234" s="983"/>
      <c r="C234" s="983"/>
      <c r="D234" s="983"/>
      <c r="E234" s="983"/>
      <c r="F234" s="983"/>
      <c r="G234" s="984"/>
      <c r="H234" s="360"/>
      <c r="I234" s="610"/>
      <c r="J234" s="1321"/>
      <c r="K234" s="1322"/>
      <c r="L234" s="1194"/>
      <c r="M234" s="1214"/>
      <c r="N234" s="1195"/>
    </row>
    <row r="235" spans="1:14" ht="15" customHeight="1">
      <c r="A235" s="982"/>
      <c r="B235" s="983"/>
      <c r="C235" s="983"/>
      <c r="D235" s="983"/>
      <c r="E235" s="983"/>
      <c r="F235" s="983"/>
      <c r="G235" s="984"/>
      <c r="H235" s="360"/>
      <c r="I235" s="610"/>
      <c r="J235" s="1310"/>
      <c r="K235" s="1311"/>
      <c r="L235" s="1194"/>
      <c r="M235" s="1214"/>
      <c r="N235" s="1195"/>
    </row>
    <row r="236" spans="1:14" ht="15" customHeight="1">
      <c r="A236" s="982"/>
      <c r="B236" s="983"/>
      <c r="C236" s="983"/>
      <c r="D236" s="983"/>
      <c r="E236" s="983"/>
      <c r="F236" s="983"/>
      <c r="G236" s="984"/>
      <c r="H236" s="360"/>
      <c r="I236" s="610"/>
      <c r="J236" s="1321"/>
      <c r="K236" s="1322"/>
      <c r="L236" s="1194"/>
      <c r="M236" s="1214"/>
      <c r="N236" s="1195"/>
    </row>
    <row r="237" spans="1:14" ht="15" hidden="1" customHeight="1">
      <c r="A237" s="982"/>
      <c r="B237" s="983"/>
      <c r="C237" s="983"/>
      <c r="D237" s="983"/>
      <c r="E237" s="983"/>
      <c r="F237" s="983"/>
      <c r="G237" s="984"/>
      <c r="H237" s="360"/>
      <c r="I237" s="610"/>
      <c r="J237" s="1321"/>
      <c r="K237" s="1322"/>
      <c r="L237" s="1194"/>
      <c r="M237" s="1214"/>
      <c r="N237" s="1195"/>
    </row>
    <row r="238" spans="1:14" ht="15" hidden="1" customHeight="1">
      <c r="A238" s="982"/>
      <c r="B238" s="983"/>
      <c r="C238" s="983"/>
      <c r="D238" s="983"/>
      <c r="E238" s="983"/>
      <c r="F238" s="983"/>
      <c r="G238" s="984"/>
      <c r="H238" s="360"/>
      <c r="I238" s="610"/>
      <c r="J238" s="1312"/>
      <c r="K238" s="1313"/>
      <c r="L238" s="1194"/>
      <c r="M238" s="1214"/>
      <c r="N238" s="1195"/>
    </row>
    <row r="239" spans="1:14" ht="15" hidden="1" customHeight="1">
      <c r="A239" s="982"/>
      <c r="B239" s="983"/>
      <c r="C239" s="983"/>
      <c r="D239" s="983"/>
      <c r="E239" s="983"/>
      <c r="F239" s="983"/>
      <c r="G239" s="984"/>
      <c r="H239" s="360"/>
      <c r="I239" s="610"/>
      <c r="J239" s="1321"/>
      <c r="K239" s="1322"/>
      <c r="L239" s="1194"/>
      <c r="M239" s="1214"/>
      <c r="N239" s="1195"/>
    </row>
    <row r="240" spans="1:14" ht="15" hidden="1" customHeight="1">
      <c r="A240" s="982"/>
      <c r="B240" s="983"/>
      <c r="C240" s="983"/>
      <c r="D240" s="983"/>
      <c r="E240" s="983"/>
      <c r="F240" s="983"/>
      <c r="G240" s="984"/>
      <c r="H240" s="360"/>
      <c r="I240" s="610"/>
      <c r="J240" s="1310"/>
      <c r="K240" s="1311"/>
      <c r="L240" s="1194"/>
      <c r="M240" s="1214"/>
      <c r="N240" s="1195"/>
    </row>
    <row r="241" spans="1:14" ht="15" hidden="1" customHeight="1">
      <c r="A241" s="982"/>
      <c r="B241" s="983"/>
      <c r="C241" s="983"/>
      <c r="D241" s="983"/>
      <c r="E241" s="983"/>
      <c r="F241" s="983"/>
      <c r="G241" s="984"/>
      <c r="H241" s="360"/>
      <c r="I241" s="610"/>
      <c r="J241" s="1321"/>
      <c r="K241" s="1322"/>
      <c r="L241" s="1194"/>
      <c r="M241" s="1214"/>
      <c r="N241" s="1195"/>
    </row>
    <row r="242" spans="1:14" ht="15" hidden="1" customHeight="1">
      <c r="A242" s="1110"/>
      <c r="B242" s="1111"/>
      <c r="C242" s="1111"/>
      <c r="D242" s="1111"/>
      <c r="E242" s="1111"/>
      <c r="F242" s="1111"/>
      <c r="G242" s="1334"/>
      <c r="H242" s="628"/>
      <c r="I242" s="629"/>
      <c r="J242" s="1321"/>
      <c r="K242" s="1322"/>
      <c r="L242" s="1194"/>
      <c r="M242" s="1214"/>
      <c r="N242" s="1195"/>
    </row>
    <row r="243" spans="1:14" ht="15" hidden="1" customHeight="1">
      <c r="A243" s="1333"/>
      <c r="B243" s="1111"/>
      <c r="C243" s="1111"/>
      <c r="D243" s="1111"/>
      <c r="E243" s="1111"/>
      <c r="F243" s="1111"/>
      <c r="G243" s="1334"/>
      <c r="H243" s="630"/>
      <c r="I243" s="631"/>
      <c r="J243" s="1310"/>
      <c r="K243" s="1311"/>
      <c r="L243" s="1194"/>
      <c r="M243" s="1214"/>
      <c r="N243" s="1195"/>
    </row>
    <row r="244" spans="1:14" ht="15" hidden="1" customHeight="1">
      <c r="A244" s="1333"/>
      <c r="B244" s="1111"/>
      <c r="C244" s="1111"/>
      <c r="D244" s="1111"/>
      <c r="E244" s="1111"/>
      <c r="F244" s="1111"/>
      <c r="G244" s="1334"/>
      <c r="H244" s="630"/>
      <c r="I244" s="631"/>
      <c r="J244" s="1321"/>
      <c r="K244" s="1322"/>
      <c r="L244" s="1194"/>
      <c r="M244" s="1214"/>
      <c r="N244" s="1195"/>
    </row>
    <row r="245" spans="1:14" ht="15" hidden="1" customHeight="1">
      <c r="A245" s="1323"/>
      <c r="B245" s="1324"/>
      <c r="C245" s="1324"/>
      <c r="D245" s="1324"/>
      <c r="E245" s="1324"/>
      <c r="F245" s="1324"/>
      <c r="G245" s="1325"/>
      <c r="H245" s="626"/>
      <c r="I245" s="632"/>
      <c r="J245" s="1312"/>
      <c r="K245" s="1313"/>
      <c r="L245" s="1194"/>
      <c r="M245" s="1214"/>
      <c r="N245" s="1195"/>
    </row>
    <row r="246" spans="1:14" ht="15" customHeight="1">
      <c r="A246" s="1323"/>
      <c r="B246" s="1324"/>
      <c r="C246" s="1324"/>
      <c r="D246" s="1324"/>
      <c r="E246" s="1324"/>
      <c r="F246" s="1324"/>
      <c r="G246" s="1325"/>
      <c r="H246" s="360"/>
      <c r="I246" s="610"/>
      <c r="J246" s="1312"/>
      <c r="K246" s="1313"/>
      <c r="L246" s="1194"/>
      <c r="M246" s="1214"/>
      <c r="N246" s="1195"/>
    </row>
    <row r="247" spans="1:14" ht="15" customHeight="1">
      <c r="A247" s="1323"/>
      <c r="B247" s="1324"/>
      <c r="C247" s="1324"/>
      <c r="D247" s="1324"/>
      <c r="E247" s="1324"/>
      <c r="F247" s="1324"/>
      <c r="G247" s="1325"/>
      <c r="H247" s="360"/>
      <c r="I247" s="610"/>
      <c r="J247" s="1312"/>
      <c r="K247" s="1313"/>
      <c r="L247" s="1194"/>
      <c r="M247" s="1214"/>
      <c r="N247" s="1195"/>
    </row>
    <row r="248" spans="1:14" ht="15" customHeight="1">
      <c r="A248" s="1323"/>
      <c r="B248" s="1324"/>
      <c r="C248" s="1324"/>
      <c r="D248" s="1324"/>
      <c r="E248" s="1324"/>
      <c r="F248" s="1324"/>
      <c r="G248" s="1325"/>
      <c r="H248" s="360"/>
      <c r="I248" s="610"/>
      <c r="J248" s="1312"/>
      <c r="K248" s="1313"/>
      <c r="L248" s="1194"/>
      <c r="M248" s="1214"/>
      <c r="N248" s="1195"/>
    </row>
    <row r="249" spans="1:14" ht="15" customHeight="1">
      <c r="A249" s="1323"/>
      <c r="B249" s="1324"/>
      <c r="C249" s="1324"/>
      <c r="D249" s="1324"/>
      <c r="E249" s="1324"/>
      <c r="F249" s="1324"/>
      <c r="G249" s="1325"/>
      <c r="H249" s="360"/>
      <c r="I249" s="610"/>
      <c r="J249" s="1308"/>
      <c r="K249" s="1309"/>
      <c r="L249" s="1194"/>
      <c r="M249" s="1214"/>
      <c r="N249" s="1195"/>
    </row>
    <row r="250" spans="1:14" ht="15" customHeight="1" thickBot="1">
      <c r="A250" s="1104"/>
      <c r="B250" s="1105"/>
      <c r="C250" s="1105"/>
      <c r="D250" s="1105"/>
      <c r="E250" s="1105"/>
      <c r="F250" s="1306"/>
      <c r="G250" s="1307"/>
      <c r="H250" s="360"/>
      <c r="I250" s="610"/>
      <c r="J250" s="1308"/>
      <c r="K250" s="1308"/>
      <c r="L250" s="1196"/>
      <c r="M250" s="1215"/>
      <c r="N250" s="1197"/>
    </row>
    <row r="251" spans="1:14" ht="15">
      <c r="A251" s="1104"/>
      <c r="B251" s="1105"/>
      <c r="C251" s="1105"/>
      <c r="D251" s="1105"/>
      <c r="E251" s="1105"/>
      <c r="F251" s="1306"/>
      <c r="G251" s="1307"/>
      <c r="H251" s="633"/>
      <c r="I251" s="634"/>
      <c r="J251" s="1308"/>
      <c r="K251" s="1309"/>
    </row>
    <row r="252" spans="1:14">
      <c r="A252" s="1328" t="s">
        <v>70</v>
      </c>
      <c r="B252" s="1329"/>
      <c r="C252" s="1329"/>
      <c r="D252" s="1329"/>
      <c r="E252" s="1329"/>
      <c r="F252" s="1330"/>
      <c r="G252" s="1331"/>
      <c r="H252" s="606">
        <v>614</v>
      </c>
      <c r="I252" s="604"/>
      <c r="J252" s="1332">
        <v>1946687.94</v>
      </c>
      <c r="K252" s="1332"/>
    </row>
    <row r="253" spans="1:14" ht="42" hidden="1" customHeight="1">
      <c r="A253" s="1326"/>
      <c r="B253" s="1327"/>
      <c r="C253" s="1327"/>
      <c r="D253" s="1327"/>
      <c r="E253" s="1327"/>
      <c r="F253" s="1327"/>
      <c r="G253" s="1327"/>
      <c r="H253" s="1327"/>
      <c r="I253" s="1327"/>
      <c r="J253" s="1327"/>
      <c r="K253" s="1327"/>
    </row>
    <row r="254" spans="1:14">
      <c r="A254" s="605"/>
      <c r="B254" s="605"/>
      <c r="C254" s="605"/>
      <c r="D254" s="605"/>
      <c r="E254" s="605"/>
      <c r="F254" s="605"/>
      <c r="G254" s="605"/>
      <c r="H254" s="605"/>
      <c r="I254" s="605"/>
      <c r="J254" s="605"/>
      <c r="K254" s="605"/>
    </row>
    <row r="255" spans="1:14" ht="21" hidden="1" customHeight="1" thickBot="1">
      <c r="A255" s="1271" t="s">
        <v>785</v>
      </c>
      <c r="B255" s="1272"/>
      <c r="C255" s="1272"/>
      <c r="D255" s="1272"/>
      <c r="E255" s="1272"/>
      <c r="F255" s="1272"/>
      <c r="G255" s="1272"/>
      <c r="H255" s="1273"/>
      <c r="I255" s="1274" t="s">
        <v>786</v>
      </c>
      <c r="J255" s="1275"/>
      <c r="K255" s="1276"/>
    </row>
    <row r="256" spans="1:14" s="237" customFormat="1" ht="29.1" hidden="1" customHeight="1" thickBot="1">
      <c r="A256" s="1271" t="s">
        <v>557</v>
      </c>
      <c r="B256" s="1272"/>
      <c r="C256" s="1273"/>
      <c r="D256" s="1271" t="s">
        <v>213</v>
      </c>
      <c r="E256" s="1273"/>
      <c r="F256" s="534" t="s">
        <v>281</v>
      </c>
      <c r="G256" s="534" t="s">
        <v>282</v>
      </c>
      <c r="H256" s="534" t="s">
        <v>283</v>
      </c>
      <c r="I256" s="519" t="s">
        <v>281</v>
      </c>
      <c r="J256" s="520" t="s">
        <v>282</v>
      </c>
      <c r="K256" s="519" t="s">
        <v>283</v>
      </c>
    </row>
    <row r="257" spans="1:11" ht="15" hidden="1" customHeight="1">
      <c r="A257" s="1138" t="s">
        <v>770</v>
      </c>
      <c r="B257" s="1139"/>
      <c r="C257" s="1140"/>
      <c r="D257" s="1141" t="s">
        <v>43</v>
      </c>
      <c r="E257" s="1142"/>
      <c r="F257" s="473">
        <v>1</v>
      </c>
      <c r="G257" s="473" t="s">
        <v>405</v>
      </c>
      <c r="H257" s="473">
        <v>40000</v>
      </c>
      <c r="I257" s="521"/>
      <c r="J257" s="521" t="s">
        <v>405</v>
      </c>
      <c r="K257" s="358"/>
    </row>
    <row r="258" spans="1:11" ht="15" hidden="1" customHeight="1" thickBot="1">
      <c r="A258" s="1123" t="s">
        <v>790</v>
      </c>
      <c r="B258" s="1124"/>
      <c r="C258" s="1125"/>
      <c r="D258" s="1126" t="s">
        <v>43</v>
      </c>
      <c r="E258" s="1127"/>
      <c r="F258" s="474">
        <v>1</v>
      </c>
      <c r="G258" s="474" t="s">
        <v>405</v>
      </c>
      <c r="H258" s="474">
        <v>441000</v>
      </c>
      <c r="I258" s="523"/>
      <c r="J258" s="523" t="s">
        <v>405</v>
      </c>
      <c r="K258" s="522">
        <v>0</v>
      </c>
    </row>
    <row r="259" spans="1:11" ht="15" hidden="1" customHeight="1" thickBot="1">
      <c r="A259" s="1277" t="s">
        <v>70</v>
      </c>
      <c r="B259" s="1278"/>
      <c r="C259" s="1279"/>
      <c r="D259" s="1277" t="s">
        <v>43</v>
      </c>
      <c r="E259" s="1279"/>
      <c r="F259" s="535">
        <f>SUM(F257:F258)</f>
        <v>2</v>
      </c>
      <c r="G259" s="535" t="s">
        <v>405</v>
      </c>
      <c r="H259" s="535">
        <f>SUM(H257:H258)</f>
        <v>481000</v>
      </c>
      <c r="I259" s="525">
        <f>SUM(I257:I258)</f>
        <v>0</v>
      </c>
      <c r="J259" s="526" t="s">
        <v>405</v>
      </c>
      <c r="K259" s="524">
        <f>SUM(K257:K258)</f>
        <v>0</v>
      </c>
    </row>
    <row r="262" spans="1:11" s="198" customFormat="1" ht="15" customHeight="1">
      <c r="A262" s="961" t="s">
        <v>300</v>
      </c>
      <c r="B262" s="962"/>
      <c r="C262" s="962"/>
      <c r="D262" s="962"/>
      <c r="E262" s="962"/>
      <c r="F262" s="962"/>
      <c r="G262" s="962"/>
      <c r="H262" s="962"/>
      <c r="I262" s="962"/>
      <c r="J262" s="962"/>
      <c r="K262" s="962"/>
    </row>
  </sheetData>
  <mergeCells count="319">
    <mergeCell ref="A60:K60"/>
    <mergeCell ref="A62:K62"/>
    <mergeCell ref="A63:K63"/>
    <mergeCell ref="L204:N250"/>
    <mergeCell ref="A259:C259"/>
    <mergeCell ref="D259:E259"/>
    <mergeCell ref="A246:G246"/>
    <mergeCell ref="J246:K246"/>
    <mergeCell ref="A247:G247"/>
    <mergeCell ref="J247:K247"/>
    <mergeCell ref="A248:G248"/>
    <mergeCell ref="J248:K248"/>
    <mergeCell ref="A243:G243"/>
    <mergeCell ref="J243:K243"/>
    <mergeCell ref="A244:G244"/>
    <mergeCell ref="J244:K244"/>
    <mergeCell ref="A245:G245"/>
    <mergeCell ref="J245:K245"/>
    <mergeCell ref="A240:G240"/>
    <mergeCell ref="J240:K240"/>
    <mergeCell ref="A241:G241"/>
    <mergeCell ref="J241:K241"/>
    <mergeCell ref="A242:G242"/>
    <mergeCell ref="J242:K242"/>
    <mergeCell ref="A237:G237"/>
    <mergeCell ref="J237:K237"/>
    <mergeCell ref="A238:G238"/>
    <mergeCell ref="A262:K262"/>
    <mergeCell ref="A256:C256"/>
    <mergeCell ref="D256:E256"/>
    <mergeCell ref="A257:C257"/>
    <mergeCell ref="D257:E257"/>
    <mergeCell ref="A258:C258"/>
    <mergeCell ref="D258:E258"/>
    <mergeCell ref="A249:G249"/>
    <mergeCell ref="J249:K249"/>
    <mergeCell ref="A250:G250"/>
    <mergeCell ref="J250:K250"/>
    <mergeCell ref="A253:K253"/>
    <mergeCell ref="A255:H255"/>
    <mergeCell ref="I255:K255"/>
    <mergeCell ref="A251:G251"/>
    <mergeCell ref="J251:K251"/>
    <mergeCell ref="A252:G252"/>
    <mergeCell ref="J252:K252"/>
    <mergeCell ref="J238:K238"/>
    <mergeCell ref="A239:G239"/>
    <mergeCell ref="J239:K239"/>
    <mergeCell ref="A234:G234"/>
    <mergeCell ref="J234:K234"/>
    <mergeCell ref="A235:G235"/>
    <mergeCell ref="J235:K235"/>
    <mergeCell ref="A236:G236"/>
    <mergeCell ref="J236:K236"/>
    <mergeCell ref="A231:G231"/>
    <mergeCell ref="J231:K231"/>
    <mergeCell ref="A232:G232"/>
    <mergeCell ref="J232:K232"/>
    <mergeCell ref="A233:G233"/>
    <mergeCell ref="J233:K233"/>
    <mergeCell ref="A228:G228"/>
    <mergeCell ref="J228:K228"/>
    <mergeCell ref="A229:G229"/>
    <mergeCell ref="J229:K229"/>
    <mergeCell ref="A230:G230"/>
    <mergeCell ref="J230:K230"/>
    <mergeCell ref="A225:G225"/>
    <mergeCell ref="J225:K225"/>
    <mergeCell ref="A226:G226"/>
    <mergeCell ref="J226:K226"/>
    <mergeCell ref="A227:G227"/>
    <mergeCell ref="J227:K227"/>
    <mergeCell ref="A222:G222"/>
    <mergeCell ref="J222:K222"/>
    <mergeCell ref="A223:G223"/>
    <mergeCell ref="J223:K223"/>
    <mergeCell ref="A224:G224"/>
    <mergeCell ref="J224:K224"/>
    <mergeCell ref="A219:G219"/>
    <mergeCell ref="J219:K219"/>
    <mergeCell ref="A220:G220"/>
    <mergeCell ref="J220:K220"/>
    <mergeCell ref="A221:G221"/>
    <mergeCell ref="J221:K221"/>
    <mergeCell ref="A217:G217"/>
    <mergeCell ref="J217:K217"/>
    <mergeCell ref="A218:G218"/>
    <mergeCell ref="J218:K218"/>
    <mergeCell ref="A215:G215"/>
    <mergeCell ref="J215:K215"/>
    <mergeCell ref="A216:G216"/>
    <mergeCell ref="J216:K216"/>
    <mergeCell ref="A207:G207"/>
    <mergeCell ref="J207:K207"/>
    <mergeCell ref="A208:G208"/>
    <mergeCell ref="J208:K208"/>
    <mergeCell ref="A209:G209"/>
    <mergeCell ref="J209:K209"/>
    <mergeCell ref="A213:G213"/>
    <mergeCell ref="J213:K213"/>
    <mergeCell ref="A210:G210"/>
    <mergeCell ref="J210:K210"/>
    <mergeCell ref="A211:G211"/>
    <mergeCell ref="J211:K211"/>
    <mergeCell ref="A212:G212"/>
    <mergeCell ref="J212:K212"/>
    <mergeCell ref="A214:G214"/>
    <mergeCell ref="J214:K214"/>
    <mergeCell ref="A204:G204"/>
    <mergeCell ref="J204:K204"/>
    <mergeCell ref="A205:G205"/>
    <mergeCell ref="J205:K205"/>
    <mergeCell ref="A206:G206"/>
    <mergeCell ref="J206:K206"/>
    <mergeCell ref="A201:G201"/>
    <mergeCell ref="H201:H203"/>
    <mergeCell ref="I201:I203"/>
    <mergeCell ref="J201:K203"/>
    <mergeCell ref="A202:G202"/>
    <mergeCell ref="A203:G203"/>
    <mergeCell ref="A187:D187"/>
    <mergeCell ref="F187:G187"/>
    <mergeCell ref="J187:K187"/>
    <mergeCell ref="A194:K194"/>
    <mergeCell ref="A197:K197"/>
    <mergeCell ref="A199:K199"/>
    <mergeCell ref="A184:D184"/>
    <mergeCell ref="F184:G184"/>
    <mergeCell ref="A185:D185"/>
    <mergeCell ref="F185:G185"/>
    <mergeCell ref="A186:D186"/>
    <mergeCell ref="F186:G186"/>
    <mergeCell ref="A176:K176"/>
    <mergeCell ref="A178:K178"/>
    <mergeCell ref="A180:K180"/>
    <mergeCell ref="A182:D182"/>
    <mergeCell ref="F182:G182"/>
    <mergeCell ref="A183:D183"/>
    <mergeCell ref="F183:G183"/>
    <mergeCell ref="A171:K171"/>
    <mergeCell ref="A173:K173"/>
    <mergeCell ref="A175:K175"/>
    <mergeCell ref="A164:G164"/>
    <mergeCell ref="H164:I164"/>
    <mergeCell ref="A165:D166"/>
    <mergeCell ref="E165:I165"/>
    <mergeCell ref="E166:I166"/>
    <mergeCell ref="A168:K168"/>
    <mergeCell ref="A159:G160"/>
    <mergeCell ref="H159:I159"/>
    <mergeCell ref="H160:I160"/>
    <mergeCell ref="A161:D163"/>
    <mergeCell ref="E161:I161"/>
    <mergeCell ref="E162:I162"/>
    <mergeCell ref="E163:I163"/>
    <mergeCell ref="H155:I155"/>
    <mergeCell ref="H156:I156"/>
    <mergeCell ref="A157:G158"/>
    <mergeCell ref="H157:I157"/>
    <mergeCell ref="H158:I158"/>
    <mergeCell ref="G150:G152"/>
    <mergeCell ref="H150:H152"/>
    <mergeCell ref="I150:I152"/>
    <mergeCell ref="A153:A154"/>
    <mergeCell ref="B153:G154"/>
    <mergeCell ref="H153:I153"/>
    <mergeCell ref="H154:I154"/>
    <mergeCell ref="A150:A152"/>
    <mergeCell ref="B150:B152"/>
    <mergeCell ref="D150:D152"/>
    <mergeCell ref="E150:E152"/>
    <mergeCell ref="F150:F152"/>
    <mergeCell ref="D147:D149"/>
    <mergeCell ref="E147:E149"/>
    <mergeCell ref="F147:F149"/>
    <mergeCell ref="A155:G156"/>
    <mergeCell ref="G147:G149"/>
    <mergeCell ref="H147:H149"/>
    <mergeCell ref="I147:I149"/>
    <mergeCell ref="H141:H143"/>
    <mergeCell ref="I141:I143"/>
    <mergeCell ref="A144:A149"/>
    <mergeCell ref="D144:D146"/>
    <mergeCell ref="E144:E146"/>
    <mergeCell ref="F144:F146"/>
    <mergeCell ref="G144:G146"/>
    <mergeCell ref="H144:H146"/>
    <mergeCell ref="I144:I146"/>
    <mergeCell ref="B145:B146"/>
    <mergeCell ref="A141:A143"/>
    <mergeCell ref="B141:B143"/>
    <mergeCell ref="D141:D143"/>
    <mergeCell ref="E141:E143"/>
    <mergeCell ref="F141:F143"/>
    <mergeCell ref="G141:G143"/>
    <mergeCell ref="B148:B149"/>
    <mergeCell ref="A124:K124"/>
    <mergeCell ref="A126:K126"/>
    <mergeCell ref="A134:K134"/>
    <mergeCell ref="A139:A140"/>
    <mergeCell ref="B139:B140"/>
    <mergeCell ref="D139:D140"/>
    <mergeCell ref="F139:G139"/>
    <mergeCell ref="H139:I139"/>
    <mergeCell ref="J139:K139"/>
    <mergeCell ref="A118:G118"/>
    <mergeCell ref="H118:I118"/>
    <mergeCell ref="A119:D120"/>
    <mergeCell ref="E119:I119"/>
    <mergeCell ref="E120:I120"/>
    <mergeCell ref="A121:K121"/>
    <mergeCell ref="A113:G114"/>
    <mergeCell ref="H113:I113"/>
    <mergeCell ref="H114:I114"/>
    <mergeCell ref="A115:D117"/>
    <mergeCell ref="E115:I115"/>
    <mergeCell ref="E116:I116"/>
    <mergeCell ref="E117:I117"/>
    <mergeCell ref="A111:G112"/>
    <mergeCell ref="H111:I111"/>
    <mergeCell ref="H112:I112"/>
    <mergeCell ref="I104:I106"/>
    <mergeCell ref="C105:D105"/>
    <mergeCell ref="C106:D106"/>
    <mergeCell ref="A107:A108"/>
    <mergeCell ref="B107:G108"/>
    <mergeCell ref="H107:I107"/>
    <mergeCell ref="H108:I108"/>
    <mergeCell ref="A104:B106"/>
    <mergeCell ref="C104:D104"/>
    <mergeCell ref="E104:E106"/>
    <mergeCell ref="F104:F106"/>
    <mergeCell ref="G104:G106"/>
    <mergeCell ref="H104:H106"/>
    <mergeCell ref="C98:D98"/>
    <mergeCell ref="E98:E100"/>
    <mergeCell ref="F98:F100"/>
    <mergeCell ref="G98:G100"/>
    <mergeCell ref="H98:H100"/>
    <mergeCell ref="I98:I100"/>
    <mergeCell ref="A98:A103"/>
    <mergeCell ref="A109:G110"/>
    <mergeCell ref="H109:I109"/>
    <mergeCell ref="H110:I110"/>
    <mergeCell ref="C99:D99"/>
    <mergeCell ref="C100:D100"/>
    <mergeCell ref="C101:D101"/>
    <mergeCell ref="E101:E103"/>
    <mergeCell ref="F101:F103"/>
    <mergeCell ref="G101:G103"/>
    <mergeCell ref="H101:H103"/>
    <mergeCell ref="I101:I103"/>
    <mergeCell ref="C102:D102"/>
    <mergeCell ref="C103:D103"/>
    <mergeCell ref="A95:B97"/>
    <mergeCell ref="C95:D95"/>
    <mergeCell ref="E95:E97"/>
    <mergeCell ref="F95:F97"/>
    <mergeCell ref="G95:G97"/>
    <mergeCell ref="H95:H97"/>
    <mergeCell ref="A89:K89"/>
    <mergeCell ref="A90:K90"/>
    <mergeCell ref="A91:K91"/>
    <mergeCell ref="A93:B94"/>
    <mergeCell ref="C93:D93"/>
    <mergeCell ref="F93:G93"/>
    <mergeCell ref="H93:I93"/>
    <mergeCell ref="J93:K93"/>
    <mergeCell ref="C94:D94"/>
    <mergeCell ref="I95:I97"/>
    <mergeCell ref="C96:D96"/>
    <mergeCell ref="C97:D97"/>
    <mergeCell ref="A73:B73"/>
    <mergeCell ref="A75:K75"/>
    <mergeCell ref="A77:K77"/>
    <mergeCell ref="A79:K79"/>
    <mergeCell ref="A84:K84"/>
    <mergeCell ref="A86:K86"/>
    <mergeCell ref="A66:K66"/>
    <mergeCell ref="A68:K68"/>
    <mergeCell ref="A70:B70"/>
    <mergeCell ref="A71:B71"/>
    <mergeCell ref="A72:B72"/>
    <mergeCell ref="A4:K4"/>
    <mergeCell ref="A6:K6"/>
    <mergeCell ref="A10:K10"/>
    <mergeCell ref="A11:K11"/>
    <mergeCell ref="A13:K13"/>
    <mergeCell ref="A16:K16"/>
    <mergeCell ref="A33:K33"/>
    <mergeCell ref="A35:K35"/>
    <mergeCell ref="A37:K37"/>
    <mergeCell ref="A25:K25"/>
    <mergeCell ref="A27:K27"/>
    <mergeCell ref="A28:K28"/>
    <mergeCell ref="A30:K30"/>
    <mergeCell ref="A31:K31"/>
    <mergeCell ref="A32:K32"/>
    <mergeCell ref="A18:K18"/>
    <mergeCell ref="A19:K19"/>
    <mergeCell ref="B21:K21"/>
    <mergeCell ref="B22:K22"/>
    <mergeCell ref="B23:K23"/>
    <mergeCell ref="B24:K24"/>
    <mergeCell ref="A58:K58"/>
    <mergeCell ref="A39:K39"/>
    <mergeCell ref="A40:K40"/>
    <mergeCell ref="A41:K41"/>
    <mergeCell ref="A53:K53"/>
    <mergeCell ref="A54:K54"/>
    <mergeCell ref="A57:K57"/>
    <mergeCell ref="A42:K42"/>
    <mergeCell ref="A43:K43"/>
    <mergeCell ref="A45:K45"/>
    <mergeCell ref="A47:K47"/>
    <mergeCell ref="A48:K48"/>
    <mergeCell ref="A49:K49"/>
    <mergeCell ref="A51:K51"/>
    <mergeCell ref="A55:K55"/>
  </mergeCells>
  <pageMargins left="0.7" right="0.7" top="0.75" bottom="0.75" header="0.3" footer="0.3"/>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1</vt:i4>
      </vt:variant>
    </vt:vector>
  </HeadingPairs>
  <TitlesOfParts>
    <vt:vector size="8" baseType="lpstr">
      <vt:lpstr>ÜNİVERSİTE GENEL</vt:lpstr>
      <vt:lpstr>BAP</vt:lpstr>
      <vt:lpstr>YAPI İŞLERİ DAİRE BAŞ.</vt:lpstr>
      <vt:lpstr>İMİD</vt:lpstr>
      <vt:lpstr>İMİD-2016 YILI TAŞIT LİSTESİ</vt:lpstr>
      <vt:lpstr>SKS</vt:lpstr>
      <vt:lpstr>KÜTÜPHANE</vt:lpstr>
      <vt:lpstr>İMİD!Yazdırma_Alanı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2017-02-21T09:09:20Z</dcterms:modified>
</cp:coreProperties>
</file>